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35" windowWidth="11355" windowHeight="7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Котенева Ксения</author>
  </authors>
  <commentList>
    <comment ref="B145" authorId="0">
      <text>
        <r>
          <rPr>
            <b/>
            <sz val="8"/>
            <rFont val="Tahoma"/>
            <family val="2"/>
          </rPr>
          <t>Котенева Ксения:</t>
        </r>
        <r>
          <rPr>
            <sz val="8"/>
            <rFont val="Tahoma"/>
            <family val="2"/>
          </rPr>
          <t xml:space="preserve">
</t>
        </r>
      </text>
    </comment>
  </commentList>
</comments>
</file>

<file path=xl/sharedStrings.xml><?xml version="1.0" encoding="utf-8"?>
<sst xmlns="http://schemas.openxmlformats.org/spreadsheetml/2006/main" count="341" uniqueCount="339">
  <si>
    <t>Иные межбюджетные трансферты</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</si>
  <si>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</si>
  <si>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2 07 00000 00 0000 180</t>
  </si>
  <si>
    <t>ПРОЧИЕ БЕЗВОЗМЕЗДНЫЕ ПОСТУПЛЕНИЯ</t>
  </si>
  <si>
    <t>2 07 04000 04 0000 180</t>
  </si>
  <si>
    <t>Прочие безвозмездные поступления в бюджеты городских округов</t>
  </si>
  <si>
    <t>Прочие безвозмездные поступления в бюджеты городских округов (прочие доходы)</t>
  </si>
  <si>
    <t>1 16 25050 01 0000 140</t>
  </si>
  <si>
    <t>Прочие безвозмездные поступления в бюджеты городских округов (средства безвозмездных поступлений и иной приносящей доход деятельности)</t>
  </si>
  <si>
    <t>Итого доходов</t>
  </si>
  <si>
    <t>в том числе по доп. нормативу</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</si>
  <si>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</si>
  <si>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Налог на доходы физических лиц с доходов,источником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</si>
  <si>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предпринимателей,нотариусов, занимающихся частной практикой,адвокатов,учредивших адвокатские кабинеты и других лиц,занимающихся частной практикой в соответствии со статьей 227 Налогового кодекса Российской Федерации</t>
  </si>
  <si>
    <t>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</si>
  <si>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</si>
  <si>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1 13 02994 04 0003 130</t>
  </si>
  <si>
    <t>1 05 02010 02 0000 110</t>
  </si>
  <si>
    <t>1 05 03010 01 0000 110</t>
  </si>
  <si>
    <t>1 08 07173 01 0000 110</t>
  </si>
  <si>
    <t>Прочие доходы от оказания платных услуг (работ)получателями средств бюджетов городских округов  (возврат дебиторской задолженности прошлых лет)</t>
  </si>
  <si>
    <t>2 07 04050 04 0000 180</t>
  </si>
  <si>
    <t>2 07 04050 04 0009 180</t>
  </si>
  <si>
    <t>2 07 04050 04 0053 180</t>
  </si>
  <si>
    <t>1 14 02042 04 0000 440</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</si>
  <si>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</si>
  <si>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</si>
  <si>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</si>
  <si>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</si>
  <si>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средств,осуществляющих перевозки опасных,тяжеловестных и (или) крупногабаритных грузов,зачисляемая в бюджеты городских округов</t>
  </si>
  <si>
    <t>1 16 23000 00 0000 140</t>
  </si>
  <si>
    <t>Доходы от возмещения ущерба при возникновении страховых случаев</t>
  </si>
  <si>
    <t>1 11 05012 04 0000 120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</si>
  <si>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</si>
  <si>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</si>
  <si>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</si>
  <si>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</si>
  <si>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</si>
  <si>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</si>
  <si>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Плата за размещение отходов производства и потребления</t>
  </si>
  <si>
    <t>Транспортный налог с организаций</t>
  </si>
  <si>
    <t>Транспортный налог с физических лиц</t>
  </si>
  <si>
    <t>Код бюджетной классификации</t>
  </si>
  <si>
    <t>Наименование групп, подгрупп, статей, подстатей, элементов, программ (подпрограмм), кодов экономической классификации доходов</t>
  </si>
  <si>
    <t>1 00 00000 00 0000 000</t>
  </si>
  <si>
    <t>НАЛОГОВЫЕ И НЕНАЛОГОВЫЕ ДОХОДЫ</t>
  </si>
  <si>
    <t>1 01 00000 00 0000 000</t>
  </si>
  <si>
    <t>НАЛОГИ НА ПРИБЫЛЬ, ДОХОДЫ</t>
  </si>
  <si>
    <t>1 01 02000 01 0000 110</t>
  </si>
  <si>
    <t xml:space="preserve">Налог на доходы физических лиц </t>
  </si>
  <si>
    <t>1 01 02010 01 0000 110</t>
  </si>
  <si>
    <t>1 01 02030 01 0000 110</t>
  </si>
  <si>
    <t xml:space="preserve">1 01 02040 01 0000 110 </t>
  </si>
  <si>
    <t>1 05 00000 00 0000 000</t>
  </si>
  <si>
    <t>НАЛОГИ НА СОВОКУПНЫЙ ДОХОД</t>
  </si>
  <si>
    <t>Единый налог на вмененный доход для отдельных видов деятельности</t>
  </si>
  <si>
    <t>Единый сельскохозяйственный налог</t>
  </si>
  <si>
    <t>1 06 00000 00 0000 000</t>
  </si>
  <si>
    <t>НАЛОГИ НА ИМУЩЕСТВО</t>
  </si>
  <si>
    <t>1 06 01000 00 0000 110</t>
  </si>
  <si>
    <t>Налог на имущество физических лиц</t>
  </si>
  <si>
    <t>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</si>
  <si>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</si>
  <si>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1 06 06000 00 0000 110 </t>
  </si>
  <si>
    <t xml:space="preserve">Земельный налог </t>
  </si>
  <si>
    <t>1 08 00000 00 0000 000</t>
  </si>
  <si>
    <t>ГОСУДАРСТВЕННАЯ ПОШЛИНА</t>
  </si>
  <si>
    <t>1 08 03010 01 0000 110</t>
  </si>
  <si>
    <t>1 08 07000 01 0000 110</t>
  </si>
  <si>
    <t>Государственная пошлина за государственную регистрацию, а также за совершение прочих юридически значимых действий</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</si>
  <si>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</si>
  <si>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</si>
  <si>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</si>
  <si>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</si>
  <si>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</si>
  <si>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</si>
  <si>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</si>
  <si>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</si>
  <si>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</si>
  <si>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</si>
  <si>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</si>
  <si>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</si>
  <si>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</si>
  <si>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</si>
  <si>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</si>
  <si>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</si>
  <si>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</si>
  <si>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</si>
  <si>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</si>
  <si>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</si>
  <si>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</si>
  <si>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</si>
  <si>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</si>
  <si>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</si>
  <si>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взыскания(штрафы) за нарушение законодательства в области охраны окружающей среды</t>
  </si>
  <si>
    <t xml:space="preserve">1 16 43000 01 0000 140 </t>
  </si>
  <si>
    <t>1 06 04011 02 0000 110</t>
  </si>
  <si>
    <t>1 06 04012 02 0000 110</t>
  </si>
  <si>
    <t>Субвенция на дополнительные меры социальной поддержки семей, имеющих детей</t>
  </si>
  <si>
    <t>1 16 25060 01 0000 140</t>
  </si>
  <si>
    <t>Денежные взыскания (штрафы) за нарушение земельного законодательства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</si>
  <si>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</si>
  <si>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</si>
  <si>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</si>
  <si>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</si>
  <si>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</si>
  <si>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</si>
  <si>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</si>
  <si>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</si>
  <si>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1 16 25030 01 0000 140</t>
  </si>
  <si>
    <t>1 11 09044 04 0000 120</t>
  </si>
  <si>
    <t>1 13 00000 00 0000 000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</si>
  <si>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</si>
  <si>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</si>
  <si>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</si>
  <si>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</si>
  <si>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</si>
  <si>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Дотации бюджетам городских округов на выравнивание бюджетной обеспеченности муниципальных районов (городских округов)</t>
  </si>
  <si>
    <t>Дотации бюджетам городских округов  на   выравнивание бюджетной обеспеченности поселений</t>
  </si>
  <si>
    <t>Прочие субсидии бюджетам городских округов</t>
  </si>
  <si>
    <t>Субвенции бюджетам субъектов Российской Федерации и муниципальных образований</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</si>
  <si>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</si>
  <si>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</si>
  <si>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</si>
  <si>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</si>
  <si>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</si>
  <si>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</si>
  <si>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на выплату социального пособия на погребение и возмещение расходов по гарантированному перечню услуг по погребению</t>
  </si>
  <si>
    <t>Субвенции на обеспечение гос.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организациях</t>
  </si>
  <si>
    <t>Субвенции на обеспечение зачисления денежных средств для детей – сирот и детей, оставшихся без попечения родителей, на спец. накопительные банковские счета</t>
  </si>
  <si>
    <t>Субвенции на предоставление бесплатного проезда на городском, пригородном, в сельской местности на внутрирайонном транспорте детям-сиротам и детям, оставшимся без попечения родителей, обучающимся в общеобразовательных организациях</t>
  </si>
  <si>
    <t xml:space="preserve">Субвенции на обеспечение детей- сирот и детей, оставшихся без попечения родителей, одеждой, обувью, единовременным денежным пособием при выпуске из общеобразовательных организаций </t>
  </si>
  <si>
    <t>Субвенции бюджетам городских округов на создание и функционирование административных комиссий</t>
  </si>
  <si>
    <t>Субвенции на обеспечние деятельности учреждений социального обслуживания граждан пожилого возраста, инвалидов и других категорий граждан, находящихся в трудной жизненной ситуации</t>
  </si>
  <si>
    <t>Субвенции на обеспечение деятельности специализированных учреждений для несовершеннолетних, нуждающихся в социальной реабилитации, иных учреждений и служб, предоставляющих социальные услуги несовершеннолетним и их семьям</t>
  </si>
  <si>
    <t>Субвенции на государственную социальную помощь малоимущим семьям и малоимущим  одиноко проживающим гражданам</t>
  </si>
  <si>
    <t>Субвенции на меры социальной поддержки многодетных семей</t>
  </si>
  <si>
    <t>Субвенции на социальную поддержку граждан, достигших возраста 70 лет</t>
  </si>
  <si>
    <t>Субвенции на меры социальной поддержки инвалидов</t>
  </si>
  <si>
    <t>Субвенции на меры социальной поддержки отдельных категорий граждан</t>
  </si>
  <si>
    <t>Субвенции на осуществление функций по хранению, комплектованию, учету и использованию документов Архивного фонда КО</t>
  </si>
  <si>
    <t>Субвенции на создание и функционирование комиссий по делам несовершеннолетних и защите их прав</t>
  </si>
  <si>
    <t>Субвенции на социальную поддержку и социальное обслуживание населения в части содержания органов местного самоуправления</t>
  </si>
  <si>
    <t>Субвенции на меры социальной поддержки по оплате ЖКУ отдельным категориям граждан, оказание мер социальной поддержки которых относится к ведению субъекта РФ</t>
  </si>
  <si>
    <t>Субвенции на денежную выплату отдельным категориям граждан</t>
  </si>
  <si>
    <t>Субвенции на меры социальной поддержки работников муниципальных учреждений социального обслуживания в виде пособий и компенсации</t>
  </si>
  <si>
    <t>Субвенции на выполнение Закона КО «О ежемесячной денежной выплате отдельным категориям граждан, воспитывающих детей в возрасте от 1,5 до 7 лет»</t>
  </si>
  <si>
    <t>Субвенции на  меры социальной поддержки отдельных категорий многодетных матерей</t>
  </si>
  <si>
    <t>Субвенции бюджетам городских округов на обеспечение мер социальной поддержки ветеранов труда и тружеников тыла(всего)</t>
  </si>
  <si>
    <t>ветераны труда</t>
  </si>
  <si>
    <t>труженики тыла</t>
  </si>
  <si>
    <t>Субвенции бюджетам городских округов на выплату ежемесячного пособия на ребенка</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</si>
  <si>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</si>
  <si>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</si>
  <si>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</si>
  <si>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</si>
  <si>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</si>
  <si>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</si>
  <si>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</si>
  <si>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</si>
  <si>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</si>
  <si>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1 05 04010 02 0000 110</t>
  </si>
  <si>
    <t>Налог,взимаемый в связи с применением патентной системы налогообложения, зачисляемый в бюджеты городских округов</t>
  </si>
  <si>
    <t>1 16 08000 01 000 140</t>
  </si>
  <si>
    <t>1 16 08010 01 0000 140</t>
  </si>
  <si>
    <t>1 16 08020 01 0000 140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</si>
  <si>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</si>
  <si>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</si>
  <si>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</si>
  <si>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</si>
  <si>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</si>
  <si>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Субсидии на развитие системы образования Кузбасса. "Развитие дошкольного,общего образования и дополнительного образования детей" Развитие единого образовательного пространства, повышение качества образовательных результатов</t>
  </si>
  <si>
    <t>Субсидии на развитие системы образования Кузбасса."Развитие дошкольного,общего образования и дополнительного образования детей" Организация круглогодичного отдыха, оздоровления и занятости обучающихся</t>
  </si>
  <si>
    <t>Субсидии на молодежь, спорт и туризм  Кузбасса. "Молодежная политика" Реализация мер в области государственной молодежной политики</t>
  </si>
  <si>
    <t>Субвенции на обеспечение деятельности по содержанию организаций для детей-сирот и детей, оставшихся без попечения родителей</t>
  </si>
  <si>
    <t>Транспортный налог</t>
  </si>
  <si>
    <t>1 06 04000 00 0000 110</t>
  </si>
  <si>
    <t xml:space="preserve">1 16 51020 02 0000 140
</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</si>
  <si>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</si>
  <si>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</si>
  <si>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1 08 07150 01 0000 110</t>
  </si>
  <si>
    <t>Государственная пошлина за выдачу разрешения на установку рекламной конструкции</t>
  </si>
  <si>
    <t>Прочие доходы от оказания платных услуг (работ)получателями средств бюджетов городских округов</t>
  </si>
  <si>
    <t>1 13 02994 04 0005 130</t>
  </si>
  <si>
    <t>Субвенции на обеспечение образовательной деятельности образовательных организаций по адаптированным общеобразовательным программам</t>
  </si>
  <si>
    <t xml:space="preserve">1 06 06032 04 0000 110 </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</si>
  <si>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</si>
  <si>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</si>
  <si>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1 11 05074 04 0000 120</t>
  </si>
  <si>
    <t>Доходы от сдачи в аренду имущества,составляющего казну городских округов ( за исключениеми земельных участков)</t>
  </si>
  <si>
    <t>Субвенции на предоставление бесплатного проезда отдельным категориям обучающихся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</si>
  <si>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</si>
  <si>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НАЛОГИ НА ТОВАРЫ (РАБОТЫ, УСЛУГИ), РЕАЛИЗУЕМЫЕ НА ТЕРРИТОРИИ РОССИЙСКОЙ ФЕДЕРАЦИИ
</t>
  </si>
  <si>
    <t xml:space="preserve">ДОХОДЫ ОТ ОКАЗАНИЯ ПЛАТНЫХ УСЛУГ (РАБОТ) И КОМПЕНСАЦИИ ЗАТРАТ ГОСУДАРСТВА
</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</si>
  <si>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</si>
  <si>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1 14 02000 00 0000 000</t>
  </si>
  <si>
    <t>1 16 25000 00 0000 140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</si>
  <si>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</si>
  <si>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 xml:space="preserve">Денежные взыскания (штрафы) за нарушение законодательства Российской Федерации об охране и использовании животного мира
</t>
  </si>
  <si>
    <t xml:space="preserve">Денежные взыскания (штрафы) за правонарушения в области дорожного движения
</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</si>
  <si>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t>
  </si>
  <si>
    <t xml:space="preserve">Субсидии бюджетам бюджетной системы Российской Федерации (межбюджетные субсидии)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</si>
  <si>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</si>
  <si>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</si>
  <si>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</si>
  <si>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Субсидии на развитие системы образования Кузбасса. "Развитие дошкольного, общего образования и дополнительного образования детей" "Социальные гарантии в системе образования"Адресная социальная поддержка участников образовательного процесса </t>
  </si>
  <si>
    <t>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t>
  </si>
  <si>
    <t>спонсорские поступления на благоустройство</t>
  </si>
  <si>
    <t>1 08 07010 01 8000 110</t>
  </si>
  <si>
    <t xml:space="preserve">Государственная пошлина за государственную регистрацию юридического лица, физических лиц в качестве индивидуальных предпринимателей </t>
  </si>
  <si>
    <t>1 08 07020 01 8000 110</t>
  </si>
  <si>
    <t>Государственная пошлина за государственную регистрацию прав, ограничений (обременений) прав на недвижимое имущество</t>
  </si>
  <si>
    <t>1 08 07100 01 8034 110</t>
  </si>
  <si>
    <t>Государственная пошлина за выдачу и обмен паспорта гражданина РФ</t>
  </si>
  <si>
    <t>Субсидии по подпрограмме"Культура Кузбасса""Развитие культуры" ежемесячные выплаты стимулирующего характера работникам муниципальных библиотек, музеев и культурно- досуговых учреждений</t>
  </si>
  <si>
    <t>Субвенция на социальную поддержку отдельных категорий приемных родителей</t>
  </si>
  <si>
    <t>Субвенции на организацию и осуществление деятельности по опеке и попечительству</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</si>
  <si>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</si>
  <si>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r>
      <t>1 16 30013 01 0000 140</t>
    </r>
    <r>
      <rPr>
        <i/>
        <sz val="10"/>
        <rFont val="Times New Roman"/>
        <family val="1"/>
      </rPr>
      <t xml:space="preserve">
</t>
    </r>
  </si>
  <si>
    <t>Социальная поддержка работников образовательных организаций и участников образовательного процесса</t>
  </si>
  <si>
    <t>средства федерального бюджета</t>
  </si>
  <si>
    <t>средства областного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</si>
  <si>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(средства областного бюджета)</t>
  </si>
  <si>
    <t>Обеспечение жильем социальных категорий граждан, установленных законодательством Кемеровской области</t>
  </si>
  <si>
    <t>1 06 06042 04 0000110</t>
  </si>
  <si>
    <t>Дотации бюджетам бюджетной системы Российской Федерации</t>
  </si>
  <si>
    <t>2 02 15001 04 0000 151</t>
  </si>
  <si>
    <t>2 02 20000 00 0000 151</t>
  </si>
  <si>
    <t>2 02 25515 04 0000 151</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</si>
  <si>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</si>
  <si>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2 02 29999 04 0000 151</t>
  </si>
  <si>
    <t>2 02 30022 04 0000 151</t>
  </si>
  <si>
    <t>2 02 30013 04 0000 151</t>
  </si>
  <si>
    <t>2 02 30024 04 0000 151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</si>
  <si>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</si>
  <si>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2 02 30029 04 0000 151</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</si>
  <si>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</si>
  <si>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</si>
  <si>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2 02 35084 04 0000 151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</si>
  <si>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лет(ф.б)</t>
  </si>
  <si>
    <t>2 02 35118 04 0000 151</t>
  </si>
  <si>
    <t>2 02 35135 04 0000 151</t>
  </si>
  <si>
    <t>2 02 35137 04 0000 151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</si>
  <si>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</si>
  <si>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2 02 35220 04 0000 151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</si>
  <si>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</si>
  <si>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2 02 35250 04 0000 151</t>
  </si>
  <si>
    <t>2 02 35260 04 0000 151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</si>
  <si>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</si>
  <si>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2 02 35270 04 0000 151</t>
  </si>
  <si>
    <t>2 02 35280 04 0000 151</t>
  </si>
  <si>
    <t>2 02 35380 04 0000 151</t>
  </si>
  <si>
    <t>2 02 40000 00 0000 151</t>
  </si>
  <si>
    <t>2 02 45156 04 0000 151</t>
  </si>
  <si>
    <t>1 14 02043 04 0000 410</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</si>
  <si>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</si>
  <si>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</si>
  <si>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</si>
  <si>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</si>
  <si>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</si>
  <si>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</si>
  <si>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</si>
  <si>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</si>
  <si>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2 02 10000 00 0000 151</t>
  </si>
  <si>
    <t>2 02 30000 00 0000 151</t>
  </si>
  <si>
    <t>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</si>
  <si>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жета)специализированных жилых помещений(средства областного бюджета)</t>
  </si>
  <si>
    <t>2 02 20077 04 0000 151</t>
  </si>
  <si>
    <t>2 02 20041 04 0000 151</t>
  </si>
  <si>
    <t>Субсидии бюджетам городских округов на строительство, модернизацию,ремонт и содержание автомобильных дорог общего пользования, в том числе дорог  в поселениях(за исключением автомобильных дорог федерального значения)</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</si>
  <si>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</si>
  <si>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</si>
  <si>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2 02 15002 04 0000 151</t>
  </si>
  <si>
    <t>Дотации на поддержку мер по обеспечению сбалансированности бюджетов</t>
  </si>
  <si>
    <t>1 13 01994 04 0052 130</t>
  </si>
  <si>
    <t>1 08 07100 01 8035 110</t>
  </si>
  <si>
    <t>Государственная пошлина за выдачу и обмен паспорта гражданина РФ(государственная пошлина за выдачу паспорта гражданину РФ взамен утраченного или пришедшего в негодность)</t>
  </si>
  <si>
    <t xml:space="preserve">1 08 07141 01 8000 110 </t>
  </si>
  <si>
    <t>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органов,связанные с изменениями и выдачей документов на транспортные средства, регистрационных знаков,водительских удостоверений( при обращении через многофункциональные центры)</t>
  </si>
  <si>
    <t>1 16 30030 01 0000 140</t>
  </si>
  <si>
    <t>Прочие денежные взыскания (штрафы) за нарушение в области дорожного движения</t>
  </si>
  <si>
    <t>1 05 01011 01 0000 110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</si>
  <si>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</si>
  <si>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t>
  </si>
  <si>
    <t>2 02 35176 04 0000 151</t>
  </si>
  <si>
    <t>Субвенции бюджетам городских округов на осуществление полномочий по обеспечению жильем отдельных категорий граждан, установленных ФЗ от 24 ноября 1995 года №181-ФЗ "О социальной защите инвалидов в Р.Ф."</t>
  </si>
  <si>
    <t>План 2018г</t>
  </si>
  <si>
    <t>План 2019г</t>
  </si>
  <si>
    <t>План 2020г</t>
  </si>
  <si>
    <t xml:space="preserve">Налог, взимаемый с налогоплательщиков, выбравших в качестве объекта налогообложения доходы
</t>
  </si>
  <si>
    <t>1 05 01021 01 0000 110</t>
  </si>
  <si>
    <t xml:space="preserve">Налог, взимаемый с налогоплательщиков, выбравших в качестве объекта налогообложения доходы,уменьшенные на величину расходов
</t>
  </si>
  <si>
    <t>Субсидии бюджетам городских округов на софинансирование капитальных вложений в обьекты муниципальной собственности, всего</t>
  </si>
  <si>
    <t>Субсидии на реализацию мероприятий по повышению устойчивости жилых домов, основных обьектов и систем жизнеобеспечения в сейсмических районах Российской Федерации</t>
  </si>
  <si>
    <t>Субсидии на обеспечение инженерной инфраструктурой земельных участков для строительства жилья в цеях улучшения жилищных условий семей, имеющих трех и более детей</t>
  </si>
  <si>
    <t xml:space="preserve">без источника </t>
  </si>
  <si>
    <t>2 02 35573 04 0000 151</t>
  </si>
  <si>
    <t>Субвенции бюджетам городских округов на выполнение  полномочий  Российской Федерации по осуществлению ежемсячной выплаты в связи с рождением(усыновлением)первого ребенка</t>
  </si>
  <si>
    <t>Субсидии на строительство и реконструкцию котельных и сетей теплоснабжения с применением энергоэффективных технологий, материалов и оборудования</t>
  </si>
  <si>
    <t>2 02 25560 04 0000 151</t>
  </si>
  <si>
    <t>Субсидии бюджетам городских округов на поддержку  обустройства мест массового отдыха населения(городских парков)</t>
  </si>
  <si>
    <t>2 02 25497 04 0000 151</t>
  </si>
  <si>
    <t>Субсидии бюджетам городских округов  на реализацию мероприятий по обеспечению жильем молодых семей,всего</t>
  </si>
  <si>
    <t>федеральный бюджет</t>
  </si>
  <si>
    <t>областной бюджет</t>
  </si>
  <si>
    <t>Субсидии на строительство, реконструкцию  и капитальный ремонт обьектов культуры</t>
  </si>
  <si>
    <t>Субсидии на строительство, реконструкцию и капитальный ремонт обьектов физической культуры и спорта</t>
  </si>
  <si>
    <t xml:space="preserve">1 12 01040 01 0000 120
</t>
  </si>
  <si>
    <t xml:space="preserve">1 12 01041 01 0000 120
</t>
  </si>
  <si>
    <t xml:space="preserve">Плата за размещение отходов производства
</t>
  </si>
  <si>
    <t>2 02 35120 04 0000 151</t>
  </si>
  <si>
    <t>Прочие доходы от оказания платных услуг (работ)получателями средств бюджетов городских округов (доходы от платных услуг, оказываемых казенными учреждениями городского округа)</t>
  </si>
  <si>
    <t xml:space="preserve">1 12 01042 01 0000 120
</t>
  </si>
  <si>
    <t xml:space="preserve">Плата за размещение твердых коммунальных отходов
</t>
  </si>
  <si>
    <t>2 02 25540 04 0000 151</t>
  </si>
  <si>
    <t>1 16 33040 04 0000 140</t>
  </si>
  <si>
    <t>Денежные взыскания(штрафы) за нарушение законодательстваРФ по контрактной системе в сфере закупок, товаров, работ для обеспечения гос. и муниц. Нужд городских округов</t>
  </si>
  <si>
    <t>Поступление доходов в бюджет Беловского городского округа на 2018 год и на плановый период 2019 и 2020 годов</t>
  </si>
  <si>
    <t xml:space="preserve">Приложение 4                                                                                                                                                     </t>
  </si>
  <si>
    <t>к Решению Совета народных депутатов Беловского городского</t>
  </si>
  <si>
    <t xml:space="preserve">округа "Об утверждении бюджета Беловского городского округа </t>
  </si>
  <si>
    <t>на 2018 год и на плановый период 2019 и 2020 годов"</t>
  </si>
  <si>
    <t>от 21.12.2017     № 61/343-н</t>
  </si>
  <si>
    <t xml:space="preserve">  Приложение 2</t>
  </si>
  <si>
    <t xml:space="preserve"> к решению Совета народных депутатов Беловского  городского округа</t>
  </si>
  <si>
    <t xml:space="preserve">            Совета народных депутатов Беловского городского округа от 21.12.17</t>
  </si>
  <si>
    <t xml:space="preserve">           № 61/343-н "Об утверждении бюджета Беловского городского  округа </t>
  </si>
  <si>
    <t xml:space="preserve"> на 2018 год и плановый период 2019-2020 годов"</t>
  </si>
  <si>
    <t>1 08 06000 01 0000 110</t>
  </si>
  <si>
    <t>1 08 06000 01 8004 100</t>
  </si>
  <si>
    <t>1 08 06000 01 8006 100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</si>
  <si>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</si>
  <si>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</si>
  <si>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t>
  </si>
  <si>
    <t>1 11 070114 04 0000 120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</si>
  <si>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</si>
  <si>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от 20.12.2018 № 4/17-н "О внесении изменений и дополнений в решение</t>
  </si>
  <si>
    <t xml:space="preserve">спонсорские поступления </t>
  </si>
  <si>
    <t>поступления от ТУ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</si>
</sst>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
    <numFmt numFmtId="178" formatCode="0.0"/>
    <numFmt numFmtId="179" formatCode="0.0000"/>
    <numFmt numFmtId="180" formatCode="#,##0.0"/>
    <numFmt numFmtId="181" formatCode="#,##0.0000"/>
    <numFmt numFmtId="182" formatCode="#,##0.00000"/>
    <numFmt numFmtId="183" formatCode="#,##0&quot;р.&quot;"/>
    <numFmt numFmtId="184" formatCode="[$-FC19]d\ mmmm\ yyyy\ &quot;г.&quot;"/>
    <numFmt numFmtId="185" formatCode="#,##0.00000&quot;р.&quot;"/>
    <numFmt numFmtId="186" formatCode="#,##0.000"/>
    <numFmt numFmtId="187" formatCode="#,##0.000000"/>
  </numFmts>
  <fonts count="59">
    <font>
      <sz val="10"/>
      <name val="Arial Cyr"/>
      <family val="0"/>
    </font>
    <font>
      <sz val="8"/>
      <name val="Arial Cyr"/>
      <family val="0"/>
    </font>
    <font>
      <sz val="12"/>
      <name val="Arial Cyr"/>
      <family val="0"/>
    </font>
    <font>
      <b/>
      <sz val="14"/>
      <name val="Times New Roman"/>
      <family val="1"/>
    </font>
    <font>
      <sz val="8"/>
      <name val="Tahoma"/>
      <family val="2"/>
    </font>
    <font>
      <b/>
      <sz val="8"/>
      <name val="Tahoma"/>
      <family val="2"/>
    </font>
    <font>
      <sz val="14"/>
      <name val="Times New Roman"/>
      <family val="1"/>
    </font>
    <font>
      <b/>
      <sz val="18"/>
      <name val="Times New Roman"/>
      <family val="1"/>
    </font>
    <font>
      <sz val="18"/>
      <name val="Times New Roman"/>
      <family val="1"/>
    </font>
    <font>
      <sz val="14"/>
      <name val="Arial Cyr"/>
      <family val="0"/>
    </font>
    <font>
      <b/>
      <sz val="12"/>
      <name val="Times New Roman"/>
      <family val="1"/>
    </font>
    <font>
      <i/>
      <sz val="18"/>
      <name val="Times New Roman"/>
      <family val="1"/>
    </font>
    <font>
      <sz val="10"/>
      <name val="Times New Roman"/>
      <family val="1"/>
    </font>
    <font>
      <b/>
      <sz val="10"/>
      <name val="Times New Roman"/>
      <family val="1"/>
    </font>
    <font>
      <i/>
      <sz val="10"/>
      <name val="Times New Roman"/>
      <family val="1"/>
    </font>
    <font>
      <sz val="10"/>
      <color indexed="8"/>
      <name val="Times New Roman"/>
      <family val="1"/>
    </font>
    <font>
      <sz val="12"/>
      <name val="Times New Roman"/>
      <family val="1"/>
    </font>
    <font>
      <i/>
      <sz val="12"/>
      <name val="Times New Roman"/>
      <family val="1"/>
    </font>
    <font>
      <b/>
      <sz val="16"/>
      <name val="Arial Cyr"/>
      <family val="0"/>
    </font>
    <font>
      <b/>
      <sz val="9"/>
      <name val="Times New Roman"/>
      <family val="1"/>
    </font>
    <font>
      <sz val="9"/>
      <name val="Arial Cyr"/>
      <family val="0"/>
    </font>
    <font>
      <i/>
      <sz val="16"/>
      <name val="Times New Roman"/>
      <family val="1"/>
    </font>
    <font>
      <sz val="16"/>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0" fillId="0" borderId="0" xfId="0" applyFont="1" applyAlignment="1">
      <alignment/>
    </xf>
    <xf numFmtId="0" fontId="9" fillId="33" borderId="0" xfId="0" applyFont="1" applyFill="1" applyBorder="1" applyAlignment="1">
      <alignment horizontal="center" wrapText="1"/>
    </xf>
    <xf numFmtId="0" fontId="9" fillId="0" borderId="0" xfId="0" applyFont="1" applyAlignment="1">
      <alignment/>
    </xf>
    <xf numFmtId="0" fontId="2" fillId="33" borderId="0" xfId="0" applyFont="1" applyFill="1" applyAlignment="1">
      <alignment/>
    </xf>
    <xf numFmtId="0" fontId="0" fillId="33" borderId="0" xfId="0" applyFill="1" applyAlignment="1">
      <alignment/>
    </xf>
    <xf numFmtId="0" fontId="6" fillId="33" borderId="10" xfId="0" applyFont="1" applyFill="1" applyBorder="1" applyAlignment="1">
      <alignment horizontal="center" vertical="top" wrapText="1"/>
    </xf>
    <xf numFmtId="0" fontId="12" fillId="33" borderId="10" xfId="0" applyFont="1" applyFill="1" applyBorder="1" applyAlignment="1">
      <alignment vertical="top" wrapText="1"/>
    </xf>
    <xf numFmtId="0" fontId="13" fillId="33" borderId="10" xfId="0" applyFont="1" applyFill="1" applyBorder="1" applyAlignment="1">
      <alignment vertical="top" wrapText="1"/>
    </xf>
    <xf numFmtId="0" fontId="14" fillId="33" borderId="10" xfId="0" applyFont="1" applyFill="1" applyBorder="1" applyAlignment="1">
      <alignment vertical="top" wrapText="1"/>
    </xf>
    <xf numFmtId="0" fontId="12" fillId="33" borderId="10" xfId="0" applyFont="1" applyFill="1" applyBorder="1" applyAlignment="1">
      <alignment vertical="justify"/>
    </xf>
    <xf numFmtId="0" fontId="10" fillId="33" borderId="10" xfId="0" applyFont="1" applyFill="1" applyBorder="1" applyAlignment="1">
      <alignment horizontal="justify" vertical="top" wrapText="1"/>
    </xf>
    <xf numFmtId="0" fontId="17" fillId="33" borderId="10" xfId="0" applyFont="1" applyFill="1" applyBorder="1" applyAlignment="1">
      <alignment horizontal="justify" vertical="top" wrapText="1"/>
    </xf>
    <xf numFmtId="0" fontId="10" fillId="33" borderId="10" xfId="0" applyFont="1" applyFill="1" applyBorder="1" applyAlignment="1">
      <alignment horizontal="justify" wrapText="1"/>
    </xf>
    <xf numFmtId="0" fontId="16" fillId="33" borderId="10" xfId="0" applyNumberFormat="1" applyFont="1" applyFill="1" applyBorder="1" applyAlignment="1">
      <alignment horizontal="justify" vertical="top" wrapText="1"/>
    </xf>
    <xf numFmtId="3" fontId="8" fillId="33" borderId="10" xfId="0" applyNumberFormat="1" applyFont="1" applyFill="1" applyBorder="1" applyAlignment="1">
      <alignment horizontal="center" vertical="center"/>
    </xf>
    <xf numFmtId="0" fontId="10" fillId="33" borderId="10" xfId="0" applyFont="1" applyFill="1" applyBorder="1" applyAlignment="1">
      <alignment horizontal="justify" vertical="center" wrapText="1"/>
    </xf>
    <xf numFmtId="0" fontId="14" fillId="33" borderId="10" xfId="0" applyFont="1" applyFill="1" applyBorder="1" applyAlignment="1">
      <alignment horizontal="center" vertical="top" wrapText="1"/>
    </xf>
    <xf numFmtId="0" fontId="16" fillId="33" borderId="10" xfId="0" applyFont="1" applyFill="1" applyBorder="1" applyAlignment="1">
      <alignment horizontal="justify" vertical="center" wrapText="1"/>
    </xf>
    <xf numFmtId="0" fontId="12" fillId="33" borderId="10" xfId="0" applyFont="1" applyFill="1" applyBorder="1" applyAlignment="1">
      <alignment horizontal="left" vertical="justify" wrapText="1"/>
    </xf>
    <xf numFmtId="0" fontId="16" fillId="33" borderId="10" xfId="0" applyFont="1" applyFill="1" applyBorder="1" applyAlignment="1">
      <alignment horizontal="left" vertical="justify" wrapText="1"/>
    </xf>
    <xf numFmtId="0" fontId="10" fillId="33" borderId="0" xfId="0" applyFont="1" applyFill="1" applyAlignment="1">
      <alignment/>
    </xf>
    <xf numFmtId="0" fontId="16" fillId="33" borderId="10" xfId="0" applyFont="1" applyFill="1" applyBorder="1" applyAlignment="1" quotePrefix="1">
      <alignment horizontal="justify" vertical="top" wrapText="1"/>
    </xf>
    <xf numFmtId="3" fontId="11"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180" fontId="8" fillId="33" borderId="10" xfId="0" applyNumberFormat="1" applyFont="1" applyFill="1" applyBorder="1" applyAlignment="1">
      <alignment horizontal="center" vertical="center"/>
    </xf>
    <xf numFmtId="180" fontId="7" fillId="33" borderId="10" xfId="0" applyNumberFormat="1" applyFont="1" applyFill="1" applyBorder="1" applyAlignment="1">
      <alignment horizontal="center" vertical="center"/>
    </xf>
    <xf numFmtId="0" fontId="12" fillId="33" borderId="10" xfId="0" applyFont="1" applyFill="1" applyBorder="1" applyAlignment="1">
      <alignment horizontal="center" vertical="top" wrapText="1"/>
    </xf>
    <xf numFmtId="0" fontId="16" fillId="33" borderId="10" xfId="0" applyFont="1" applyFill="1" applyBorder="1" applyAlignment="1">
      <alignment horizontal="justify" vertical="top" wrapText="1"/>
    </xf>
    <xf numFmtId="0" fontId="0" fillId="33" borderId="0" xfId="0" applyFill="1" applyAlignment="1">
      <alignment horizontal="left"/>
    </xf>
    <xf numFmtId="3" fontId="0" fillId="33" borderId="0" xfId="0" applyNumberFormat="1" applyFill="1" applyBorder="1" applyAlignment="1">
      <alignment/>
    </xf>
    <xf numFmtId="0" fontId="0" fillId="33" borderId="0" xfId="0" applyFill="1" applyBorder="1" applyAlignment="1">
      <alignment/>
    </xf>
    <xf numFmtId="0" fontId="3" fillId="33" borderId="10" xfId="0" applyFont="1" applyFill="1" applyBorder="1" applyAlignment="1">
      <alignment horizontal="justify" vertical="top" wrapText="1"/>
    </xf>
    <xf numFmtId="0" fontId="16" fillId="33" borderId="10" xfId="0" applyFont="1" applyFill="1" applyBorder="1" applyAlignment="1">
      <alignment horizontal="justify" vertical="top" wrapText="1" readingOrder="1"/>
    </xf>
    <xf numFmtId="0" fontId="1" fillId="33" borderId="0" xfId="0" applyFont="1" applyFill="1" applyAlignment="1">
      <alignment/>
    </xf>
    <xf numFmtId="0" fontId="3" fillId="33" borderId="0" xfId="0" applyFont="1" applyFill="1" applyAlignment="1">
      <alignment/>
    </xf>
    <xf numFmtId="0" fontId="9" fillId="33" borderId="0" xfId="0" applyFont="1" applyFill="1" applyAlignment="1">
      <alignment/>
    </xf>
    <xf numFmtId="0" fontId="8" fillId="33" borderId="10" xfId="0" applyFont="1" applyFill="1" applyBorder="1" applyAlignment="1">
      <alignment horizontal="center"/>
    </xf>
    <xf numFmtId="0" fontId="14" fillId="33" borderId="10" xfId="0" applyFont="1" applyFill="1" applyBorder="1" applyAlignment="1">
      <alignment vertical="top"/>
    </xf>
    <xf numFmtId="3" fontId="18" fillId="33" borderId="10" xfId="0" applyNumberFormat="1" applyFont="1" applyFill="1" applyBorder="1" applyAlignment="1">
      <alignment horizontal="center"/>
    </xf>
    <xf numFmtId="0" fontId="17" fillId="33" borderId="10" xfId="0" applyFont="1" applyFill="1" applyBorder="1" applyAlignment="1">
      <alignment horizontal="justify" vertical="center" wrapText="1"/>
    </xf>
    <xf numFmtId="180" fontId="19" fillId="33" borderId="10" xfId="0" applyNumberFormat="1" applyFont="1" applyFill="1" applyBorder="1" applyAlignment="1">
      <alignment horizontal="center" vertical="center"/>
    </xf>
    <xf numFmtId="0" fontId="20" fillId="33" borderId="0" xfId="0" applyFont="1" applyFill="1" applyAlignment="1">
      <alignment/>
    </xf>
    <xf numFmtId="0" fontId="15" fillId="33" borderId="10" xfId="0" applyFont="1" applyFill="1" applyBorder="1" applyAlignment="1">
      <alignment vertical="top" wrapText="1"/>
    </xf>
    <xf numFmtId="0" fontId="16" fillId="33" borderId="10" xfId="0" applyNumberFormat="1" applyFont="1" applyFill="1" applyBorder="1" applyAlignment="1" quotePrefix="1">
      <alignment horizontal="justify" vertical="top" wrapText="1"/>
    </xf>
    <xf numFmtId="0" fontId="6" fillId="33" borderId="0" xfId="0" applyFont="1" applyFill="1" applyBorder="1" applyAlignment="1">
      <alignment horizontal="center" wrapText="1"/>
    </xf>
    <xf numFmtId="0" fontId="16" fillId="33" borderId="10" xfId="0" applyFont="1" applyFill="1" applyBorder="1" applyAlignment="1">
      <alignment vertical="top" wrapText="1"/>
    </xf>
    <xf numFmtId="0" fontId="16" fillId="33" borderId="10" xfId="0" applyFont="1" applyFill="1" applyBorder="1" applyAlignment="1">
      <alignment horizontal="left" vertical="center" wrapText="1"/>
    </xf>
    <xf numFmtId="0" fontId="3" fillId="33" borderId="10" xfId="0" applyFont="1" applyFill="1" applyBorder="1" applyAlignment="1">
      <alignment horizontal="center" vertical="top"/>
    </xf>
    <xf numFmtId="3" fontId="11" fillId="33" borderId="10" xfId="0" applyNumberFormat="1" applyFont="1" applyFill="1" applyBorder="1" applyAlignment="1">
      <alignment horizontal="center"/>
    </xf>
    <xf numFmtId="182" fontId="7" fillId="33" borderId="10" xfId="0" applyNumberFormat="1" applyFont="1" applyFill="1" applyBorder="1" applyAlignment="1">
      <alignment horizontal="center" vertical="center"/>
    </xf>
    <xf numFmtId="182" fontId="8" fillId="33" borderId="10" xfId="0" applyNumberFormat="1" applyFont="1" applyFill="1" applyBorder="1" applyAlignment="1">
      <alignment horizontal="center" vertical="center"/>
    </xf>
    <xf numFmtId="186" fontId="8" fillId="33" borderId="10" xfId="0" applyNumberFormat="1" applyFont="1" applyFill="1" applyBorder="1" applyAlignment="1">
      <alignment horizontal="center" vertical="center"/>
    </xf>
    <xf numFmtId="181" fontId="8" fillId="33" borderId="10" xfId="0" applyNumberFormat="1" applyFont="1" applyFill="1" applyBorder="1" applyAlignment="1">
      <alignment horizontal="center" vertical="center"/>
    </xf>
    <xf numFmtId="178" fontId="16" fillId="33" borderId="10" xfId="0" applyNumberFormat="1" applyFont="1" applyFill="1" applyBorder="1" applyAlignment="1">
      <alignment horizontal="justify" vertical="top" wrapText="1"/>
    </xf>
    <xf numFmtId="178" fontId="8" fillId="33" borderId="10" xfId="0" applyNumberFormat="1" applyFont="1" applyFill="1" applyBorder="1" applyAlignment="1">
      <alignment horizontal="center" vertical="center"/>
    </xf>
    <xf numFmtId="0" fontId="0" fillId="34" borderId="0" xfId="0" applyFill="1" applyAlignment="1">
      <alignment/>
    </xf>
    <xf numFmtId="4" fontId="7" fillId="33" borderId="10" xfId="0" applyNumberFormat="1" applyFont="1" applyFill="1" applyBorder="1" applyAlignment="1">
      <alignment horizontal="center" vertical="center"/>
    </xf>
    <xf numFmtId="4" fontId="8" fillId="33" borderId="10" xfId="0" applyNumberFormat="1" applyFont="1" applyFill="1" applyBorder="1" applyAlignment="1">
      <alignment horizontal="center" vertical="center"/>
    </xf>
    <xf numFmtId="180" fontId="7" fillId="33" borderId="10" xfId="0" applyNumberFormat="1" applyFont="1" applyFill="1" applyBorder="1" applyAlignment="1">
      <alignment horizontal="center" vertical="center" wrapText="1"/>
    </xf>
    <xf numFmtId="182" fontId="8" fillId="33" borderId="10" xfId="0" applyNumberFormat="1" applyFont="1" applyFill="1" applyBorder="1" applyAlignment="1">
      <alignment horizontal="center" vertical="center" wrapText="1"/>
    </xf>
    <xf numFmtId="182" fontId="7" fillId="33" borderId="10" xfId="0" applyNumberFormat="1" applyFont="1" applyFill="1" applyBorder="1" applyAlignment="1">
      <alignment horizontal="center" vertical="center" wrapText="1"/>
    </xf>
    <xf numFmtId="182" fontId="21" fillId="33" borderId="10" xfId="0" applyNumberFormat="1" applyFont="1" applyFill="1" applyBorder="1" applyAlignment="1">
      <alignment horizontal="center" vertical="center"/>
    </xf>
    <xf numFmtId="3" fontId="21" fillId="33" borderId="10" xfId="0" applyNumberFormat="1" applyFont="1" applyFill="1" applyBorder="1" applyAlignment="1">
      <alignment horizontal="center" vertical="center"/>
    </xf>
    <xf numFmtId="3" fontId="9" fillId="33" borderId="0" xfId="0" applyNumberFormat="1" applyFont="1" applyFill="1" applyBorder="1" applyAlignment="1">
      <alignment/>
    </xf>
    <xf numFmtId="186" fontId="22" fillId="33" borderId="10" xfId="0" applyNumberFormat="1" applyFont="1" applyFill="1" applyBorder="1" applyAlignment="1">
      <alignment horizontal="center" vertical="center"/>
    </xf>
    <xf numFmtId="180" fontId="22" fillId="33" borderId="10" xfId="0" applyNumberFormat="1" applyFont="1" applyFill="1" applyBorder="1" applyAlignment="1">
      <alignment horizontal="center" vertical="center"/>
    </xf>
    <xf numFmtId="1" fontId="16" fillId="33" borderId="10" xfId="0" applyNumberFormat="1" applyFont="1" applyFill="1" applyBorder="1" applyAlignment="1">
      <alignment horizontal="justify" vertical="top" wrapText="1"/>
    </xf>
    <xf numFmtId="178" fontId="16" fillId="33" borderId="10" xfId="0" applyNumberFormat="1" applyFont="1" applyFill="1" applyBorder="1" applyAlignment="1" quotePrefix="1">
      <alignment horizontal="justify" vertical="top" wrapText="1"/>
    </xf>
    <xf numFmtId="0" fontId="0" fillId="33" borderId="0" xfId="0" applyFill="1" applyAlignment="1">
      <alignment wrapText="1"/>
    </xf>
    <xf numFmtId="180" fontId="11" fillId="33" borderId="10" xfId="0" applyNumberFormat="1" applyFont="1" applyFill="1" applyBorder="1" applyAlignment="1">
      <alignment horizontal="center" vertical="center"/>
    </xf>
    <xf numFmtId="0" fontId="0" fillId="0" borderId="0" xfId="0" applyAlignment="1">
      <alignment horizontal="right"/>
    </xf>
    <xf numFmtId="0" fontId="0" fillId="0" borderId="0" xfId="0" applyAlignment="1">
      <alignment horizontal="center"/>
    </xf>
    <xf numFmtId="0" fontId="0" fillId="33" borderId="0" xfId="0" applyFill="1" applyAlignment="1">
      <alignment horizontal="right" wrapText="1"/>
    </xf>
    <xf numFmtId="0" fontId="7" fillId="33" borderId="0" xfId="0" applyFont="1" applyFill="1" applyBorder="1" applyAlignment="1">
      <alignment horizont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23" fillId="33" borderId="0" xfId="0" applyFont="1" applyFill="1" applyBorder="1" applyAlignment="1">
      <alignment horizontal="center" wrapText="1"/>
    </xf>
    <xf numFmtId="0" fontId="0" fillId="33" borderId="0" xfId="0"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3"/>
  <sheetViews>
    <sheetView tabSelected="1" zoomScale="85" zoomScaleNormal="85" zoomScalePageLayoutView="0" workbookViewId="0" topLeftCell="A1">
      <pane xSplit="2" ySplit="21" topLeftCell="C113" activePane="bottomRight" state="frozen"/>
      <selection pane="topLeft" activeCell="A1" sqref="A1"/>
      <selection pane="topRight" activeCell="C1" sqref="C1"/>
      <selection pane="bottomLeft" activeCell="A9" sqref="A9"/>
      <selection pane="bottomRight" activeCell="C125" sqref="C125"/>
    </sheetView>
  </sheetViews>
  <sheetFormatPr defaultColWidth="9.00390625" defaultRowHeight="12.75"/>
  <cols>
    <col min="1" max="1" width="21.75390625" style="0" customWidth="1"/>
    <col min="2" max="2" width="89.25390625" style="0" customWidth="1"/>
    <col min="3" max="3" width="26.625" style="0" customWidth="1"/>
    <col min="4" max="4" width="22.25390625" style="0" customWidth="1"/>
    <col min="5" max="5" width="20.75390625" style="0" customWidth="1"/>
  </cols>
  <sheetData>
    <row r="1" spans="1:5" ht="21" customHeight="1">
      <c r="A1" s="72" t="s">
        <v>323</v>
      </c>
      <c r="B1" s="72"/>
      <c r="C1" s="72"/>
      <c r="D1" s="72"/>
      <c r="E1" s="72"/>
    </row>
    <row r="2" spans="1:5" ht="16.5" customHeight="1">
      <c r="A2" s="72" t="s">
        <v>324</v>
      </c>
      <c r="B2" s="72"/>
      <c r="C2" s="72"/>
      <c r="D2" s="72"/>
      <c r="E2" s="72"/>
    </row>
    <row r="3" spans="1:5" ht="15" customHeight="1">
      <c r="A3" s="72" t="s">
        <v>336</v>
      </c>
      <c r="B3" s="72"/>
      <c r="C3" s="72"/>
      <c r="D3" s="72"/>
      <c r="E3" s="72"/>
    </row>
    <row r="4" spans="1:5" ht="16.5" customHeight="1">
      <c r="A4" s="72" t="s">
        <v>325</v>
      </c>
      <c r="B4" s="72"/>
      <c r="C4" s="72"/>
      <c r="D4" s="72"/>
      <c r="E4" s="72"/>
    </row>
    <row r="5" spans="1:5" ht="15.75" customHeight="1">
      <c r="A5" s="72" t="s">
        <v>326</v>
      </c>
      <c r="B5" s="72"/>
      <c r="C5" s="72"/>
      <c r="D5" s="72"/>
      <c r="E5" s="72"/>
    </row>
    <row r="6" spans="1:5" ht="16.5" customHeight="1">
      <c r="A6" s="72" t="s">
        <v>327</v>
      </c>
      <c r="B6" s="72"/>
      <c r="C6" s="72"/>
      <c r="D6" s="72"/>
      <c r="E6" s="72"/>
    </row>
    <row r="7" spans="1:5" ht="12.75">
      <c r="A7" s="73"/>
      <c r="B7" s="73"/>
      <c r="C7" s="73"/>
      <c r="D7" s="73"/>
      <c r="E7" s="73"/>
    </row>
    <row r="8" spans="1:5" s="6" customFormat="1" ht="22.5" customHeight="1">
      <c r="A8" s="74" t="s">
        <v>318</v>
      </c>
      <c r="B8" s="74"/>
      <c r="C8" s="74"/>
      <c r="D8" s="74"/>
      <c r="E8" s="74"/>
    </row>
    <row r="9" spans="1:2" s="6" customFormat="1" ht="0.75" customHeight="1">
      <c r="A9" s="30"/>
      <c r="B9" s="70"/>
    </row>
    <row r="10" spans="1:2" s="6" customFormat="1" ht="10.5" customHeight="1" hidden="1">
      <c r="A10" s="30"/>
      <c r="B10" s="70"/>
    </row>
    <row r="11" spans="1:2" s="6" customFormat="1" ht="12.75" customHeight="1" hidden="1">
      <c r="A11" s="30"/>
      <c r="B11" s="70"/>
    </row>
    <row r="12" spans="1:5" s="6" customFormat="1" ht="13.5" customHeight="1">
      <c r="A12" s="79" t="s">
        <v>319</v>
      </c>
      <c r="B12" s="79"/>
      <c r="C12" s="79"/>
      <c r="D12" s="79"/>
      <c r="E12" s="79"/>
    </row>
    <row r="13" spans="1:5" s="6" customFormat="1" ht="16.5" customHeight="1">
      <c r="A13" s="79" t="s">
        <v>320</v>
      </c>
      <c r="B13" s="79"/>
      <c r="C13" s="79"/>
      <c r="D13" s="79"/>
      <c r="E13" s="79"/>
    </row>
    <row r="14" spans="1:5" s="6" customFormat="1" ht="14.25" customHeight="1">
      <c r="A14" s="79" t="s">
        <v>321</v>
      </c>
      <c r="B14" s="79"/>
      <c r="C14" s="79"/>
      <c r="D14" s="79"/>
      <c r="E14" s="79"/>
    </row>
    <row r="15" spans="1:5" s="6" customFormat="1" ht="16.5" customHeight="1">
      <c r="A15" s="79" t="s">
        <v>322</v>
      </c>
      <c r="B15" s="79"/>
      <c r="C15" s="79"/>
      <c r="D15" s="79"/>
      <c r="E15" s="79"/>
    </row>
    <row r="16" spans="1:2" s="32" customFormat="1" ht="17.25" customHeight="1">
      <c r="A16" s="75"/>
      <c r="B16" s="75"/>
    </row>
    <row r="17" spans="1:5" s="32" customFormat="1" ht="17.25" customHeight="1" hidden="1">
      <c r="A17" s="3"/>
      <c r="B17" s="46"/>
      <c r="C17" s="31"/>
      <c r="D17" s="31"/>
      <c r="E17" s="31"/>
    </row>
    <row r="18" spans="1:5" s="32" customFormat="1" ht="17.25" customHeight="1">
      <c r="A18" s="78" t="s">
        <v>317</v>
      </c>
      <c r="B18" s="78"/>
      <c r="C18" s="78"/>
      <c r="D18" s="78"/>
      <c r="E18" s="78"/>
    </row>
    <row r="19" spans="1:5" s="32" customFormat="1" ht="17.25" customHeight="1">
      <c r="A19" s="3"/>
      <c r="B19" s="46"/>
      <c r="C19" s="65"/>
      <c r="D19" s="31"/>
      <c r="E19" s="31"/>
    </row>
    <row r="20" spans="1:5" s="6" customFormat="1" ht="37.5" customHeight="1">
      <c r="A20" s="76" t="s">
        <v>42</v>
      </c>
      <c r="B20" s="76" t="s">
        <v>43</v>
      </c>
      <c r="C20" s="49" t="s">
        <v>286</v>
      </c>
      <c r="D20" s="49" t="s">
        <v>287</v>
      </c>
      <c r="E20" s="49" t="s">
        <v>288</v>
      </c>
    </row>
    <row r="21" spans="1:5" s="6" customFormat="1" ht="12.75" customHeight="1" hidden="1">
      <c r="A21" s="77"/>
      <c r="B21" s="77"/>
      <c r="C21" s="49"/>
      <c r="D21" s="49"/>
      <c r="E21" s="49"/>
    </row>
    <row r="22" spans="1:5" s="6" customFormat="1" ht="21" customHeight="1">
      <c r="A22" s="7">
        <v>1</v>
      </c>
      <c r="B22" s="7">
        <v>2</v>
      </c>
      <c r="C22" s="38">
        <v>3</v>
      </c>
      <c r="D22" s="38">
        <v>4</v>
      </c>
      <c r="E22" s="38">
        <v>5</v>
      </c>
    </row>
    <row r="23" spans="1:5" s="6" customFormat="1" ht="20.25" customHeight="1">
      <c r="A23" s="9" t="s">
        <v>44</v>
      </c>
      <c r="B23" s="33" t="s">
        <v>45</v>
      </c>
      <c r="C23" s="25">
        <f>C31+C36+C42+C64+C71+C77+C81+C91+C24+C51</f>
        <v>1504391</v>
      </c>
      <c r="D23" s="25">
        <f>D31+D36+D42+D51+D64+D71+D77+D81+D91+D24</f>
        <v>1328428</v>
      </c>
      <c r="E23" s="25">
        <f>E31+E36+E42+E51+E64+E71+E77+E81+E91+E24</f>
        <v>1311317</v>
      </c>
    </row>
    <row r="24" spans="1:5" s="6" customFormat="1" ht="20.25" customHeight="1">
      <c r="A24" s="9" t="s">
        <v>46</v>
      </c>
      <c r="B24" s="33" t="s">
        <v>47</v>
      </c>
      <c r="C24" s="25">
        <f>C25</f>
        <v>684877</v>
      </c>
      <c r="D24" s="25">
        <f>D25</f>
        <v>603435</v>
      </c>
      <c r="E24" s="25">
        <f>E25</f>
        <v>617613</v>
      </c>
    </row>
    <row r="25" spans="1:5" s="6" customFormat="1" ht="20.25" customHeight="1">
      <c r="A25" s="9" t="s">
        <v>48</v>
      </c>
      <c r="B25" s="33" t="s">
        <v>49</v>
      </c>
      <c r="C25" s="25">
        <f>C27+C28+C29+C30</f>
        <v>684877</v>
      </c>
      <c r="D25" s="25">
        <v>603435</v>
      </c>
      <c r="E25" s="25">
        <v>617613</v>
      </c>
    </row>
    <row r="26" spans="1:5" s="6" customFormat="1" ht="15.75" customHeight="1">
      <c r="A26" s="9"/>
      <c r="B26" s="33" t="s">
        <v>10</v>
      </c>
      <c r="C26" s="25">
        <f>(C25-C30)*16.96/31.96+C30</f>
        <v>363744.1777221527</v>
      </c>
      <c r="D26" s="25">
        <f>(D25-D30)*16.96/31.96+D30</f>
        <v>320532.46558197745</v>
      </c>
      <c r="E26" s="25">
        <f>(E25-E30)*16.82/31.82+E30</f>
        <v>326789.77561282215</v>
      </c>
    </row>
    <row r="27" spans="1:5" s="6" customFormat="1" ht="64.5" customHeight="1">
      <c r="A27" s="8" t="s">
        <v>50</v>
      </c>
      <c r="B27" s="29" t="s">
        <v>12</v>
      </c>
      <c r="C27" s="16">
        <v>678963</v>
      </c>
      <c r="D27" s="16">
        <v>597582</v>
      </c>
      <c r="E27" s="16">
        <v>611622</v>
      </c>
    </row>
    <row r="28" spans="1:5" s="6" customFormat="1" ht="96" customHeight="1">
      <c r="A28" s="8" t="s">
        <v>14</v>
      </c>
      <c r="B28" s="34" t="s">
        <v>13</v>
      </c>
      <c r="C28" s="16">
        <v>2251</v>
      </c>
      <c r="D28" s="16">
        <v>2534</v>
      </c>
      <c r="E28" s="16">
        <v>2594</v>
      </c>
    </row>
    <row r="29" spans="1:5" s="6" customFormat="1" ht="36" customHeight="1">
      <c r="A29" s="8" t="s">
        <v>51</v>
      </c>
      <c r="B29" s="29" t="s">
        <v>15</v>
      </c>
      <c r="C29" s="16">
        <v>3013</v>
      </c>
      <c r="D29" s="16">
        <v>2655</v>
      </c>
      <c r="E29" s="16">
        <v>2717</v>
      </c>
    </row>
    <row r="30" spans="1:5" s="6" customFormat="1" ht="69" customHeight="1">
      <c r="A30" s="8" t="s">
        <v>52</v>
      </c>
      <c r="B30" s="29" t="s">
        <v>191</v>
      </c>
      <c r="C30" s="16">
        <v>650</v>
      </c>
      <c r="D30" s="16">
        <v>664</v>
      </c>
      <c r="E30" s="16">
        <v>680</v>
      </c>
    </row>
    <row r="31" spans="1:5" s="6" customFormat="1" ht="38.25" customHeight="1">
      <c r="A31" s="9" t="s">
        <v>160</v>
      </c>
      <c r="B31" s="12" t="s">
        <v>192</v>
      </c>
      <c r="C31" s="25">
        <f>C32+C33+C34+C35</f>
        <v>15377</v>
      </c>
      <c r="D31" s="25">
        <f>D32+D33+D34+D35</f>
        <v>14424</v>
      </c>
      <c r="E31" s="25">
        <f>E32+E33+E34</f>
        <v>15666</v>
      </c>
    </row>
    <row r="32" spans="1:5" s="6" customFormat="1" ht="49.5" customHeight="1">
      <c r="A32" s="8" t="s">
        <v>152</v>
      </c>
      <c r="B32" s="29" t="s">
        <v>153</v>
      </c>
      <c r="C32" s="16">
        <v>6891</v>
      </c>
      <c r="D32" s="16">
        <v>5149</v>
      </c>
      <c r="E32" s="16">
        <v>5355</v>
      </c>
    </row>
    <row r="33" spans="1:5" s="6" customFormat="1" ht="63.75" customHeight="1">
      <c r="A33" s="8" t="s">
        <v>154</v>
      </c>
      <c r="B33" s="29" t="s">
        <v>155</v>
      </c>
      <c r="C33" s="16">
        <v>66</v>
      </c>
      <c r="D33" s="16">
        <v>57</v>
      </c>
      <c r="E33" s="16">
        <v>59</v>
      </c>
    </row>
    <row r="34" spans="1:5" s="6" customFormat="1" ht="51" customHeight="1">
      <c r="A34" s="8" t="s">
        <v>156</v>
      </c>
      <c r="B34" s="29" t="s">
        <v>157</v>
      </c>
      <c r="C34" s="16">
        <v>9957</v>
      </c>
      <c r="D34" s="16">
        <v>9840</v>
      </c>
      <c r="E34" s="16">
        <v>10252</v>
      </c>
    </row>
    <row r="35" spans="1:5" s="6" customFormat="1" ht="53.25" customHeight="1">
      <c r="A35" s="8" t="s">
        <v>158</v>
      </c>
      <c r="B35" s="29" t="s">
        <v>159</v>
      </c>
      <c r="C35" s="16">
        <v>-1537</v>
      </c>
      <c r="D35" s="16">
        <v>-622</v>
      </c>
      <c r="E35" s="16"/>
    </row>
    <row r="36" spans="1:5" s="6" customFormat="1" ht="20.25" customHeight="1">
      <c r="A36" s="9" t="s">
        <v>53</v>
      </c>
      <c r="B36" s="12" t="s">
        <v>54</v>
      </c>
      <c r="C36" s="40">
        <f>C39+C40+C41+C37+C38</f>
        <v>109662</v>
      </c>
      <c r="D36" s="40">
        <f>D39+D40+D41+D37+D38</f>
        <v>94360</v>
      </c>
      <c r="E36" s="40">
        <f>E39+E40+E41+E37+E38</f>
        <v>94431</v>
      </c>
    </row>
    <row r="37" spans="1:5" s="6" customFormat="1" ht="31.5" customHeight="1">
      <c r="A37" s="8" t="s">
        <v>281</v>
      </c>
      <c r="B37" s="13" t="s">
        <v>289</v>
      </c>
      <c r="C37" s="50">
        <v>33360</v>
      </c>
      <c r="D37" s="50">
        <v>22120</v>
      </c>
      <c r="E37" s="50">
        <v>22120</v>
      </c>
    </row>
    <row r="38" spans="1:5" s="6" customFormat="1" ht="30" customHeight="1">
      <c r="A38" s="8" t="s">
        <v>290</v>
      </c>
      <c r="B38" s="13" t="s">
        <v>291</v>
      </c>
      <c r="C38" s="50">
        <v>12473</v>
      </c>
      <c r="D38" s="50">
        <v>5880</v>
      </c>
      <c r="E38" s="50">
        <v>5880</v>
      </c>
    </row>
    <row r="39" spans="1:5" s="6" customFormat="1" ht="16.5" customHeight="1">
      <c r="A39" s="39" t="s">
        <v>17</v>
      </c>
      <c r="B39" s="13" t="s">
        <v>55</v>
      </c>
      <c r="C39" s="24">
        <v>61084</v>
      </c>
      <c r="D39" s="24">
        <v>64584</v>
      </c>
      <c r="E39" s="24">
        <v>64584</v>
      </c>
    </row>
    <row r="40" spans="1:5" s="6" customFormat="1" ht="15.75" customHeight="1">
      <c r="A40" s="39" t="s">
        <v>18</v>
      </c>
      <c r="B40" s="13" t="s">
        <v>56</v>
      </c>
      <c r="C40" s="24">
        <v>2180</v>
      </c>
      <c r="D40" s="24">
        <v>1006</v>
      </c>
      <c r="E40" s="24">
        <v>1046</v>
      </c>
    </row>
    <row r="41" spans="1:5" s="6" customFormat="1" ht="34.5" customHeight="1">
      <c r="A41" s="39" t="s">
        <v>161</v>
      </c>
      <c r="B41" s="13" t="s">
        <v>162</v>
      </c>
      <c r="C41" s="24">
        <v>565</v>
      </c>
      <c r="D41" s="24">
        <v>770</v>
      </c>
      <c r="E41" s="24">
        <v>801</v>
      </c>
    </row>
    <row r="42" spans="1:5" s="6" customFormat="1" ht="18" customHeight="1">
      <c r="A42" s="9" t="s">
        <v>57</v>
      </c>
      <c r="B42" s="12" t="s">
        <v>58</v>
      </c>
      <c r="C42" s="25">
        <f>C45+C48+C43</f>
        <v>75641</v>
      </c>
      <c r="D42" s="25">
        <f>D45+D48+D43</f>
        <v>73849</v>
      </c>
      <c r="E42" s="25">
        <f>E45+E48+E43</f>
        <v>74444</v>
      </c>
    </row>
    <row r="43" spans="1:5" s="6" customFormat="1" ht="16.5" customHeight="1">
      <c r="A43" s="9" t="s">
        <v>59</v>
      </c>
      <c r="B43" s="12" t="s">
        <v>60</v>
      </c>
      <c r="C43" s="25">
        <f>C44</f>
        <v>15012</v>
      </c>
      <c r="D43" s="25">
        <f>D44</f>
        <v>11915</v>
      </c>
      <c r="E43" s="25">
        <f>E44</f>
        <v>12450</v>
      </c>
    </row>
    <row r="44" spans="1:5" s="6" customFormat="1" ht="36.75" customHeight="1">
      <c r="A44" s="8" t="s">
        <v>61</v>
      </c>
      <c r="B44" s="29" t="s">
        <v>62</v>
      </c>
      <c r="C44" s="16">
        <v>15012</v>
      </c>
      <c r="D44" s="16">
        <v>11915</v>
      </c>
      <c r="E44" s="16">
        <v>12450</v>
      </c>
    </row>
    <row r="45" spans="1:5" s="6" customFormat="1" ht="19.5" customHeight="1">
      <c r="A45" s="9" t="s">
        <v>176</v>
      </c>
      <c r="B45" s="12" t="s">
        <v>175</v>
      </c>
      <c r="C45" s="25">
        <f>C47+C46</f>
        <v>4895</v>
      </c>
      <c r="D45" s="25">
        <f>D47+D46</f>
        <v>4610</v>
      </c>
      <c r="E45" s="25">
        <f>E47+E46</f>
        <v>4670</v>
      </c>
    </row>
    <row r="46" spans="1:5" s="6" customFormat="1" ht="17.25" customHeight="1">
      <c r="A46" s="8" t="s">
        <v>96</v>
      </c>
      <c r="B46" s="29" t="s">
        <v>40</v>
      </c>
      <c r="C46" s="16">
        <v>1195</v>
      </c>
      <c r="D46" s="16">
        <v>1210</v>
      </c>
      <c r="E46" s="16">
        <v>1220</v>
      </c>
    </row>
    <row r="47" spans="1:5" s="6" customFormat="1" ht="18" customHeight="1">
      <c r="A47" s="8" t="s">
        <v>97</v>
      </c>
      <c r="B47" s="29" t="s">
        <v>41</v>
      </c>
      <c r="C47" s="16">
        <v>3700</v>
      </c>
      <c r="D47" s="16">
        <v>3400</v>
      </c>
      <c r="E47" s="16">
        <v>3450</v>
      </c>
    </row>
    <row r="48" spans="1:5" s="6" customFormat="1" ht="17.25" customHeight="1">
      <c r="A48" s="9" t="s">
        <v>63</v>
      </c>
      <c r="B48" s="12" t="s">
        <v>64</v>
      </c>
      <c r="C48" s="25">
        <f>C50+C49</f>
        <v>55734</v>
      </c>
      <c r="D48" s="25">
        <f>D50+D49</f>
        <v>57324</v>
      </c>
      <c r="E48" s="25">
        <f>E50+E49</f>
        <v>57324</v>
      </c>
    </row>
    <row r="49" spans="1:5" s="6" customFormat="1" ht="35.25" customHeight="1">
      <c r="A49" s="8" t="s">
        <v>185</v>
      </c>
      <c r="B49" s="29" t="s">
        <v>186</v>
      </c>
      <c r="C49" s="16">
        <v>45650</v>
      </c>
      <c r="D49" s="16">
        <v>46200</v>
      </c>
      <c r="E49" s="16">
        <v>46200</v>
      </c>
    </row>
    <row r="50" spans="1:5" s="6" customFormat="1" ht="35.25" customHeight="1">
      <c r="A50" s="8" t="s">
        <v>224</v>
      </c>
      <c r="B50" s="29" t="s">
        <v>187</v>
      </c>
      <c r="C50" s="16">
        <v>10084</v>
      </c>
      <c r="D50" s="16">
        <v>11124</v>
      </c>
      <c r="E50" s="16">
        <v>11124</v>
      </c>
    </row>
    <row r="51" spans="1:5" s="6" customFormat="1" ht="16.5" customHeight="1">
      <c r="A51" s="9" t="s">
        <v>65</v>
      </c>
      <c r="B51" s="12" t="s">
        <v>66</v>
      </c>
      <c r="C51" s="25">
        <f>C52+C53</f>
        <v>32788</v>
      </c>
      <c r="D51" s="25">
        <f>D52+D53</f>
        <v>26677</v>
      </c>
      <c r="E51" s="25">
        <f>E52+E53</f>
        <v>26944</v>
      </c>
    </row>
    <row r="52" spans="1:5" s="6" customFormat="1" ht="36.75" customHeight="1">
      <c r="A52" s="8" t="s">
        <v>67</v>
      </c>
      <c r="B52" s="29" t="s">
        <v>108</v>
      </c>
      <c r="C52" s="16">
        <v>21645</v>
      </c>
      <c r="D52" s="16">
        <v>20397</v>
      </c>
      <c r="E52" s="16">
        <v>20601</v>
      </c>
    </row>
    <row r="53" spans="1:5" s="6" customFormat="1" ht="34.5" customHeight="1">
      <c r="A53" s="10" t="s">
        <v>68</v>
      </c>
      <c r="B53" s="13" t="s">
        <v>69</v>
      </c>
      <c r="C53" s="16">
        <f>C57+C58+C59+C60+C61++C63+C62+C55+C56</f>
        <v>11143</v>
      </c>
      <c r="D53" s="16">
        <f>D57+D58+D59+D60+D61+D62+D63</f>
        <v>6280</v>
      </c>
      <c r="E53" s="16">
        <f>E57+E58+E59+E60+E61+E62+E63</f>
        <v>6343</v>
      </c>
    </row>
    <row r="54" spans="1:5" s="6" customFormat="1" ht="67.5" customHeight="1">
      <c r="A54" s="10" t="s">
        <v>328</v>
      </c>
      <c r="B54" s="13" t="s">
        <v>331</v>
      </c>
      <c r="C54" s="16">
        <f>C55+C56</f>
        <v>14</v>
      </c>
      <c r="D54" s="16"/>
      <c r="E54" s="16"/>
    </row>
    <row r="55" spans="1:5" s="6" customFormat="1" ht="98.25" customHeight="1">
      <c r="A55" s="10" t="s">
        <v>329</v>
      </c>
      <c r="B55" s="29" t="s">
        <v>332</v>
      </c>
      <c r="C55" s="16">
        <v>13</v>
      </c>
      <c r="D55" s="16"/>
      <c r="E55" s="16"/>
    </row>
    <row r="56" spans="1:5" s="6" customFormat="1" ht="114" customHeight="1">
      <c r="A56" s="10" t="s">
        <v>330</v>
      </c>
      <c r="B56" s="29" t="s">
        <v>333</v>
      </c>
      <c r="C56" s="16">
        <v>1</v>
      </c>
      <c r="D56" s="16"/>
      <c r="E56" s="16"/>
    </row>
    <row r="57" spans="1:5" s="6" customFormat="1" ht="37.5" customHeight="1">
      <c r="A57" s="8" t="s">
        <v>208</v>
      </c>
      <c r="B57" s="29" t="s">
        <v>209</v>
      </c>
      <c r="C57" s="16">
        <v>4</v>
      </c>
      <c r="D57" s="16">
        <v>1</v>
      </c>
      <c r="E57" s="16">
        <v>1</v>
      </c>
    </row>
    <row r="58" spans="1:5" s="6" customFormat="1" ht="33" customHeight="1">
      <c r="A58" s="8" t="s">
        <v>210</v>
      </c>
      <c r="B58" s="29" t="s">
        <v>211</v>
      </c>
      <c r="C58" s="16">
        <v>10126</v>
      </c>
      <c r="D58" s="16">
        <v>5907</v>
      </c>
      <c r="E58" s="16">
        <v>5966</v>
      </c>
    </row>
    <row r="59" spans="1:5" s="6" customFormat="1" ht="18" customHeight="1">
      <c r="A59" s="8" t="s">
        <v>212</v>
      </c>
      <c r="B59" s="29" t="s">
        <v>213</v>
      </c>
      <c r="C59" s="16">
        <v>596</v>
      </c>
      <c r="D59" s="16">
        <v>142</v>
      </c>
      <c r="E59" s="16">
        <v>143</v>
      </c>
    </row>
    <row r="60" spans="1:5" s="6" customFormat="1" ht="49.5" customHeight="1">
      <c r="A60" s="8" t="s">
        <v>275</v>
      </c>
      <c r="B60" s="29" t="s">
        <v>276</v>
      </c>
      <c r="C60" s="16">
        <v>49</v>
      </c>
      <c r="D60" s="16"/>
      <c r="E60" s="16"/>
    </row>
    <row r="61" spans="1:5" s="6" customFormat="1" ht="80.25" customHeight="1">
      <c r="A61" s="8" t="s">
        <v>277</v>
      </c>
      <c r="B61" s="29" t="s">
        <v>278</v>
      </c>
      <c r="C61" s="16">
        <v>171</v>
      </c>
      <c r="D61" s="16">
        <v>124</v>
      </c>
      <c r="E61" s="16">
        <v>125</v>
      </c>
    </row>
    <row r="62" spans="1:5" s="6" customFormat="1" ht="18.75" customHeight="1">
      <c r="A62" s="8" t="s">
        <v>180</v>
      </c>
      <c r="B62" s="29" t="s">
        <v>181</v>
      </c>
      <c r="C62" s="16">
        <v>50</v>
      </c>
      <c r="D62" s="16">
        <v>26</v>
      </c>
      <c r="E62" s="16">
        <v>27</v>
      </c>
    </row>
    <row r="63" spans="1:5" s="6" customFormat="1" ht="71.25" customHeight="1">
      <c r="A63" s="11" t="s">
        <v>19</v>
      </c>
      <c r="B63" s="29" t="s">
        <v>29</v>
      </c>
      <c r="C63" s="16">
        <v>133</v>
      </c>
      <c r="D63" s="16">
        <v>80</v>
      </c>
      <c r="E63" s="16">
        <v>81</v>
      </c>
    </row>
    <row r="64" spans="1:5" s="6" customFormat="1" ht="33.75" customHeight="1">
      <c r="A64" s="9" t="s">
        <v>70</v>
      </c>
      <c r="B64" s="17" t="s">
        <v>71</v>
      </c>
      <c r="C64" s="25">
        <f>C65+C70+C69</f>
        <v>540018</v>
      </c>
      <c r="D64" s="25">
        <f>D65+D70</f>
        <v>474800</v>
      </c>
      <c r="E64" s="25">
        <f>E65+E70</f>
        <v>440855</v>
      </c>
    </row>
    <row r="65" spans="1:5" s="32" customFormat="1" ht="65.25" customHeight="1">
      <c r="A65" s="28" t="s">
        <v>72</v>
      </c>
      <c r="B65" s="29" t="s">
        <v>33</v>
      </c>
      <c r="C65" s="16">
        <f>C66+C67+C68</f>
        <v>538860</v>
      </c>
      <c r="D65" s="16">
        <f>D66+D67+D68</f>
        <v>474200</v>
      </c>
      <c r="E65" s="16">
        <f>E66+E67+E68</f>
        <v>440255</v>
      </c>
    </row>
    <row r="66" spans="1:5" s="6" customFormat="1" ht="64.5" customHeight="1">
      <c r="A66" s="8" t="s">
        <v>32</v>
      </c>
      <c r="B66" s="29" t="s">
        <v>73</v>
      </c>
      <c r="C66" s="16">
        <v>516000</v>
      </c>
      <c r="D66" s="16">
        <v>456000</v>
      </c>
      <c r="E66" s="16">
        <v>422055</v>
      </c>
    </row>
    <row r="67" spans="1:5" s="6" customFormat="1" ht="50.25" customHeight="1">
      <c r="A67" s="8" t="s">
        <v>203</v>
      </c>
      <c r="B67" s="29" t="s">
        <v>204</v>
      </c>
      <c r="C67" s="16">
        <v>495</v>
      </c>
      <c r="D67" s="16"/>
      <c r="E67" s="16"/>
    </row>
    <row r="68" spans="1:5" s="6" customFormat="1" ht="31.5" customHeight="1">
      <c r="A68" s="28" t="s">
        <v>188</v>
      </c>
      <c r="B68" s="29" t="s">
        <v>189</v>
      </c>
      <c r="C68" s="16">
        <v>22365</v>
      </c>
      <c r="D68" s="16">
        <v>18200</v>
      </c>
      <c r="E68" s="16">
        <v>18200</v>
      </c>
    </row>
    <row r="69" spans="1:5" s="6" customFormat="1" ht="48" customHeight="1">
      <c r="A69" s="28" t="s">
        <v>334</v>
      </c>
      <c r="B69" s="29" t="s">
        <v>335</v>
      </c>
      <c r="C69" s="16">
        <v>108</v>
      </c>
      <c r="D69" s="16"/>
      <c r="E69" s="16"/>
    </row>
    <row r="70" spans="1:5" s="6" customFormat="1" ht="64.5" customHeight="1">
      <c r="A70" s="28" t="s">
        <v>110</v>
      </c>
      <c r="B70" s="29" t="s">
        <v>34</v>
      </c>
      <c r="C70" s="16">
        <v>1050</v>
      </c>
      <c r="D70" s="16">
        <v>600</v>
      </c>
      <c r="E70" s="16">
        <v>600</v>
      </c>
    </row>
    <row r="71" spans="1:5" s="6" customFormat="1" ht="21" customHeight="1">
      <c r="A71" s="9" t="s">
        <v>74</v>
      </c>
      <c r="B71" s="12" t="s">
        <v>75</v>
      </c>
      <c r="C71" s="25">
        <f>C73+C74+C72</f>
        <v>11392</v>
      </c>
      <c r="D71" s="25">
        <f>D73+D74+D72</f>
        <v>6106</v>
      </c>
      <c r="E71" s="25">
        <f>E73+E74+E72</f>
        <v>6350</v>
      </c>
    </row>
    <row r="72" spans="1:5" s="6" customFormat="1" ht="33.75" customHeight="1">
      <c r="A72" s="28" t="s">
        <v>35</v>
      </c>
      <c r="B72" s="29" t="s">
        <v>36</v>
      </c>
      <c r="C72" s="16">
        <v>-409</v>
      </c>
      <c r="D72" s="16">
        <v>344</v>
      </c>
      <c r="E72" s="16">
        <v>358</v>
      </c>
    </row>
    <row r="73" spans="1:5" s="6" customFormat="1" ht="17.25" customHeight="1">
      <c r="A73" s="28" t="s">
        <v>37</v>
      </c>
      <c r="B73" s="29" t="s">
        <v>38</v>
      </c>
      <c r="C73" s="16">
        <v>416</v>
      </c>
      <c r="D73" s="16">
        <v>360</v>
      </c>
      <c r="E73" s="16">
        <v>374</v>
      </c>
    </row>
    <row r="74" spans="1:5" s="6" customFormat="1" ht="30" customHeight="1">
      <c r="A74" s="28" t="s">
        <v>307</v>
      </c>
      <c r="B74" s="29" t="s">
        <v>39</v>
      </c>
      <c r="C74" s="16">
        <f>C75+C76</f>
        <v>11385</v>
      </c>
      <c r="D74" s="16">
        <f>D75</f>
        <v>5402</v>
      </c>
      <c r="E74" s="16">
        <f>E75</f>
        <v>5618</v>
      </c>
    </row>
    <row r="75" spans="1:5" s="6" customFormat="1" ht="15.75" customHeight="1">
      <c r="A75" s="18" t="s">
        <v>308</v>
      </c>
      <c r="B75" s="13" t="s">
        <v>309</v>
      </c>
      <c r="C75" s="16">
        <v>11374</v>
      </c>
      <c r="D75" s="16">
        <v>5402</v>
      </c>
      <c r="E75" s="16">
        <v>5618</v>
      </c>
    </row>
    <row r="76" spans="1:5" s="6" customFormat="1" ht="17.25" customHeight="1">
      <c r="A76" s="18" t="s">
        <v>312</v>
      </c>
      <c r="B76" s="13" t="s">
        <v>313</v>
      </c>
      <c r="C76" s="16">
        <v>11</v>
      </c>
      <c r="D76" s="16"/>
      <c r="E76" s="16"/>
    </row>
    <row r="77" spans="1:5" s="6" customFormat="1" ht="32.25" customHeight="1">
      <c r="A77" s="9" t="s">
        <v>111</v>
      </c>
      <c r="B77" s="12" t="s">
        <v>193</v>
      </c>
      <c r="C77" s="25">
        <f>C78+C79+C80</f>
        <v>2891</v>
      </c>
      <c r="D77" s="25">
        <f>D78</f>
        <v>1183</v>
      </c>
      <c r="E77" s="25">
        <f>E78</f>
        <v>1183</v>
      </c>
    </row>
    <row r="78" spans="1:13" s="57" customFormat="1" ht="45.75" customHeight="1">
      <c r="A78" s="28" t="s">
        <v>274</v>
      </c>
      <c r="B78" s="29" t="s">
        <v>311</v>
      </c>
      <c r="C78" s="16">
        <v>2465</v>
      </c>
      <c r="D78" s="16">
        <v>1183</v>
      </c>
      <c r="E78" s="16">
        <v>1183</v>
      </c>
      <c r="F78" s="6"/>
      <c r="G78" s="6"/>
      <c r="H78" s="6"/>
      <c r="I78" s="6"/>
      <c r="J78" s="6"/>
      <c r="K78" s="6"/>
      <c r="L78" s="6"/>
      <c r="M78" s="6"/>
    </row>
    <row r="79" spans="1:5" s="6" customFormat="1" ht="32.25" customHeight="1">
      <c r="A79" s="28" t="s">
        <v>16</v>
      </c>
      <c r="B79" s="47" t="s">
        <v>20</v>
      </c>
      <c r="C79" s="16">
        <v>400</v>
      </c>
      <c r="D79" s="16"/>
      <c r="E79" s="16"/>
    </row>
    <row r="80" spans="1:5" s="6" customFormat="1" ht="31.5" customHeight="1">
      <c r="A80" s="28" t="s">
        <v>183</v>
      </c>
      <c r="B80" s="47" t="s">
        <v>182</v>
      </c>
      <c r="C80" s="16">
        <v>26</v>
      </c>
      <c r="D80" s="16"/>
      <c r="E80" s="16"/>
    </row>
    <row r="81" spans="1:5" s="6" customFormat="1" ht="20.25" customHeight="1">
      <c r="A81" s="9" t="s">
        <v>76</v>
      </c>
      <c r="B81" s="12" t="s">
        <v>77</v>
      </c>
      <c r="C81" s="25">
        <f>C84+C88+C82</f>
        <v>18350</v>
      </c>
      <c r="D81" s="25">
        <f>D84+D88+D82</f>
        <v>16665</v>
      </c>
      <c r="E81" s="25">
        <f>E84+E88+E82</f>
        <v>16665</v>
      </c>
    </row>
    <row r="82" spans="1:5" s="6" customFormat="1" ht="16.5" customHeight="1">
      <c r="A82" s="10" t="s">
        <v>78</v>
      </c>
      <c r="B82" s="13" t="s">
        <v>79</v>
      </c>
      <c r="C82" s="24">
        <f>C83</f>
        <v>935</v>
      </c>
      <c r="D82" s="24">
        <f>D83</f>
        <v>650</v>
      </c>
      <c r="E82" s="24">
        <f>E83</f>
        <v>650</v>
      </c>
    </row>
    <row r="83" spans="1:5" s="6" customFormat="1" ht="16.5" customHeight="1">
      <c r="A83" s="8" t="s">
        <v>80</v>
      </c>
      <c r="B83" s="29" t="s">
        <v>81</v>
      </c>
      <c r="C83" s="16">
        <v>935</v>
      </c>
      <c r="D83" s="16">
        <v>650</v>
      </c>
      <c r="E83" s="16">
        <v>650</v>
      </c>
    </row>
    <row r="84" spans="1:5" s="6" customFormat="1" ht="65.25" customHeight="1">
      <c r="A84" s="10" t="s">
        <v>195</v>
      </c>
      <c r="B84" s="13" t="s">
        <v>194</v>
      </c>
      <c r="C84" s="24">
        <f>C85+C86+C87</f>
        <v>9480</v>
      </c>
      <c r="D84" s="24">
        <f>D85+D86+D87</f>
        <v>5015</v>
      </c>
      <c r="E84" s="24">
        <f>E85+E86+E87</f>
        <v>5015</v>
      </c>
    </row>
    <row r="85" spans="1:5" s="6" customFormat="1" ht="62.25" customHeight="1">
      <c r="A85" s="28" t="s">
        <v>24</v>
      </c>
      <c r="B85" s="29" t="s">
        <v>261</v>
      </c>
      <c r="C85" s="16"/>
      <c r="D85" s="16">
        <v>5</v>
      </c>
      <c r="E85" s="16">
        <v>5</v>
      </c>
    </row>
    <row r="86" spans="1:5" s="6" customFormat="1" ht="69" customHeight="1">
      <c r="A86" s="28" t="s">
        <v>254</v>
      </c>
      <c r="B86" s="48" t="s">
        <v>262</v>
      </c>
      <c r="C86" s="16">
        <v>9350</v>
      </c>
      <c r="D86" s="16">
        <v>5000</v>
      </c>
      <c r="E86" s="16">
        <v>5000</v>
      </c>
    </row>
    <row r="87" spans="1:5" s="6" customFormat="1" ht="61.5" customHeight="1">
      <c r="A87" s="28" t="s">
        <v>255</v>
      </c>
      <c r="B87" s="29" t="s">
        <v>256</v>
      </c>
      <c r="C87" s="16">
        <v>130</v>
      </c>
      <c r="D87" s="16">
        <v>10</v>
      </c>
      <c r="E87" s="16">
        <v>10</v>
      </c>
    </row>
    <row r="88" spans="1:5" s="6" customFormat="1" ht="32.25" customHeight="1">
      <c r="A88" s="10" t="s">
        <v>257</v>
      </c>
      <c r="B88" s="13" t="s">
        <v>258</v>
      </c>
      <c r="C88" s="24">
        <f>C89+C90</f>
        <v>7935</v>
      </c>
      <c r="D88" s="24">
        <f>D89+D90</f>
        <v>11000</v>
      </c>
      <c r="E88" s="24">
        <f>E89+E90</f>
        <v>11000</v>
      </c>
    </row>
    <row r="89" spans="1:5" s="6" customFormat="1" ht="34.5" customHeight="1">
      <c r="A89" s="8" t="s">
        <v>82</v>
      </c>
      <c r="B89" s="29" t="s">
        <v>83</v>
      </c>
      <c r="C89" s="16">
        <v>7800</v>
      </c>
      <c r="D89" s="16">
        <v>10000</v>
      </c>
      <c r="E89" s="16">
        <v>10000</v>
      </c>
    </row>
    <row r="90" spans="1:5" s="6" customFormat="1" ht="47.25" customHeight="1">
      <c r="A90" s="8" t="s">
        <v>259</v>
      </c>
      <c r="B90" s="29" t="s">
        <v>260</v>
      </c>
      <c r="C90" s="16">
        <v>135</v>
      </c>
      <c r="D90" s="16">
        <v>1000</v>
      </c>
      <c r="E90" s="16">
        <v>1000</v>
      </c>
    </row>
    <row r="91" spans="1:5" s="6" customFormat="1" ht="17.25" customHeight="1">
      <c r="A91" s="9" t="s">
        <v>84</v>
      </c>
      <c r="B91" s="12" t="s">
        <v>85</v>
      </c>
      <c r="C91" s="25">
        <f>C95+C96+C99+C102+C106+C107+C111+C112+C113+C114+C92+C110</f>
        <v>13395</v>
      </c>
      <c r="D91" s="25">
        <f>D95+D96+D99+D102+D106+D107+D111+D112+D113+D114+D92</f>
        <v>16929</v>
      </c>
      <c r="E91" s="25">
        <f>E95+E96+E99+E102+E106+E107+E111+E112+E113+E114+E92</f>
        <v>17166</v>
      </c>
    </row>
    <row r="92" spans="1:5" s="6" customFormat="1" ht="18" customHeight="1">
      <c r="A92" s="10" t="s">
        <v>86</v>
      </c>
      <c r="B92" s="13" t="s">
        <v>87</v>
      </c>
      <c r="C92" s="16">
        <f>C93+C94</f>
        <v>553</v>
      </c>
      <c r="D92" s="16">
        <f>D94+D93</f>
        <v>710</v>
      </c>
      <c r="E92" s="16">
        <f>E94+E93</f>
        <v>720</v>
      </c>
    </row>
    <row r="93" spans="1:5" s="6" customFormat="1" ht="48.75" customHeight="1">
      <c r="A93" s="8" t="s">
        <v>88</v>
      </c>
      <c r="B93" s="29" t="s">
        <v>89</v>
      </c>
      <c r="C93" s="16">
        <v>466</v>
      </c>
      <c r="D93" s="16">
        <v>666</v>
      </c>
      <c r="E93" s="16">
        <v>675</v>
      </c>
    </row>
    <row r="94" spans="1:5" s="6" customFormat="1" ht="49.5" customHeight="1">
      <c r="A94" s="8" t="s">
        <v>90</v>
      </c>
      <c r="B94" s="29" t="s">
        <v>91</v>
      </c>
      <c r="C94" s="16">
        <v>87</v>
      </c>
      <c r="D94" s="16">
        <v>44</v>
      </c>
      <c r="E94" s="16">
        <v>45</v>
      </c>
    </row>
    <row r="95" spans="1:5" s="6" customFormat="1" ht="51.75" customHeight="1">
      <c r="A95" s="10" t="s">
        <v>92</v>
      </c>
      <c r="B95" s="13" t="s">
        <v>93</v>
      </c>
      <c r="C95" s="16">
        <v>12</v>
      </c>
      <c r="D95" s="16">
        <v>668</v>
      </c>
      <c r="E95" s="16">
        <v>677</v>
      </c>
    </row>
    <row r="96" spans="1:5" s="6" customFormat="1" ht="47.25" customHeight="1">
      <c r="A96" s="10" t="s">
        <v>163</v>
      </c>
      <c r="B96" s="13" t="s">
        <v>166</v>
      </c>
      <c r="C96" s="16">
        <f>C97+C98</f>
        <v>353</v>
      </c>
      <c r="D96" s="16">
        <f>D97+D98</f>
        <v>570</v>
      </c>
      <c r="E96" s="16">
        <f>E97+E98</f>
        <v>578</v>
      </c>
    </row>
    <row r="97" spans="1:5" s="6" customFormat="1" ht="48" customHeight="1">
      <c r="A97" s="8" t="s">
        <v>164</v>
      </c>
      <c r="B97" s="29" t="s">
        <v>167</v>
      </c>
      <c r="C97" s="16">
        <v>319</v>
      </c>
      <c r="D97" s="16">
        <v>488</v>
      </c>
      <c r="E97" s="16">
        <v>495</v>
      </c>
    </row>
    <row r="98" spans="1:5" s="6" customFormat="1" ht="32.25" customHeight="1">
      <c r="A98" s="8" t="s">
        <v>165</v>
      </c>
      <c r="B98" s="29" t="s">
        <v>168</v>
      </c>
      <c r="C98" s="16">
        <v>34</v>
      </c>
      <c r="D98" s="16">
        <v>82</v>
      </c>
      <c r="E98" s="16">
        <v>83</v>
      </c>
    </row>
    <row r="99" spans="1:5" s="6" customFormat="1" ht="16.5" customHeight="1">
      <c r="A99" s="18" t="s">
        <v>30</v>
      </c>
      <c r="B99" s="13" t="s">
        <v>31</v>
      </c>
      <c r="C99" s="16">
        <f>C100+C101</f>
        <v>91</v>
      </c>
      <c r="D99" s="16">
        <f>D100</f>
        <v>97</v>
      </c>
      <c r="E99" s="16">
        <f>E100</f>
        <v>98</v>
      </c>
    </row>
    <row r="100" spans="1:5" s="6" customFormat="1" ht="48" customHeight="1">
      <c r="A100" s="28" t="s">
        <v>25</v>
      </c>
      <c r="B100" s="29" t="s">
        <v>26</v>
      </c>
      <c r="C100" s="16">
        <v>67</v>
      </c>
      <c r="D100" s="16">
        <v>97</v>
      </c>
      <c r="E100" s="16">
        <v>98</v>
      </c>
    </row>
    <row r="101" spans="1:5" s="6" customFormat="1" ht="32.25" customHeight="1">
      <c r="A101" s="28" t="s">
        <v>27</v>
      </c>
      <c r="B101" s="29" t="s">
        <v>28</v>
      </c>
      <c r="C101" s="16">
        <v>24</v>
      </c>
      <c r="D101" s="16"/>
      <c r="E101" s="16"/>
    </row>
    <row r="102" spans="1:5" s="6" customFormat="1" ht="81.75" customHeight="1">
      <c r="A102" s="10" t="s">
        <v>196</v>
      </c>
      <c r="B102" s="13" t="s">
        <v>197</v>
      </c>
      <c r="C102" s="16">
        <f>C104+C105+C103</f>
        <v>260</v>
      </c>
      <c r="D102" s="16">
        <f>D104+D105</f>
        <v>928</v>
      </c>
      <c r="E102" s="16">
        <f>E104+E105</f>
        <v>941</v>
      </c>
    </row>
    <row r="103" spans="1:5" s="6" customFormat="1" ht="33" customHeight="1">
      <c r="A103" s="8" t="s">
        <v>109</v>
      </c>
      <c r="B103" s="29" t="s">
        <v>198</v>
      </c>
      <c r="C103" s="16">
        <v>12</v>
      </c>
      <c r="D103" s="16"/>
      <c r="E103" s="16"/>
    </row>
    <row r="104" spans="1:5" s="6" customFormat="1" ht="32.25" customHeight="1">
      <c r="A104" s="8" t="s">
        <v>7</v>
      </c>
      <c r="B104" s="29" t="s">
        <v>94</v>
      </c>
      <c r="C104" s="16">
        <v>38</v>
      </c>
      <c r="D104" s="16">
        <v>264</v>
      </c>
      <c r="E104" s="16">
        <v>268</v>
      </c>
    </row>
    <row r="105" spans="1:5" s="6" customFormat="1" ht="16.5" customHeight="1">
      <c r="A105" s="8" t="s">
        <v>99</v>
      </c>
      <c r="B105" s="29" t="s">
        <v>100</v>
      </c>
      <c r="C105" s="16">
        <v>210</v>
      </c>
      <c r="D105" s="16">
        <v>664</v>
      </c>
      <c r="E105" s="16">
        <v>673</v>
      </c>
    </row>
    <row r="106" spans="1:5" s="6" customFormat="1" ht="54.75" customHeight="1">
      <c r="A106" s="10" t="s">
        <v>101</v>
      </c>
      <c r="B106" s="13" t="s">
        <v>102</v>
      </c>
      <c r="C106" s="16">
        <v>1689</v>
      </c>
      <c r="D106" s="16">
        <v>1571</v>
      </c>
      <c r="E106" s="16">
        <v>1593</v>
      </c>
    </row>
    <row r="107" spans="1:5" s="6" customFormat="1" ht="20.25" customHeight="1">
      <c r="A107" s="10" t="s">
        <v>103</v>
      </c>
      <c r="B107" s="13" t="s">
        <v>199</v>
      </c>
      <c r="C107" s="16">
        <v>21</v>
      </c>
      <c r="D107" s="16">
        <f>D108+D109</f>
        <v>141</v>
      </c>
      <c r="E107" s="16">
        <f>E108+E109</f>
        <v>143</v>
      </c>
    </row>
    <row r="108" spans="1:5" s="6" customFormat="1" ht="49.5" customHeight="1">
      <c r="A108" s="8" t="s">
        <v>218</v>
      </c>
      <c r="B108" s="29" t="s">
        <v>169</v>
      </c>
      <c r="C108" s="16"/>
      <c r="D108" s="16">
        <v>53</v>
      </c>
      <c r="E108" s="16">
        <v>54</v>
      </c>
    </row>
    <row r="109" spans="1:5" s="6" customFormat="1" ht="17.25" customHeight="1">
      <c r="A109" s="8" t="s">
        <v>279</v>
      </c>
      <c r="B109" s="29" t="s">
        <v>280</v>
      </c>
      <c r="C109" s="16">
        <v>21</v>
      </c>
      <c r="D109" s="16">
        <v>88</v>
      </c>
      <c r="E109" s="16">
        <v>89</v>
      </c>
    </row>
    <row r="110" spans="1:5" s="6" customFormat="1" ht="49.5" customHeight="1">
      <c r="A110" s="8" t="s">
        <v>315</v>
      </c>
      <c r="B110" s="29" t="s">
        <v>316</v>
      </c>
      <c r="C110" s="16">
        <v>33</v>
      </c>
      <c r="D110" s="16"/>
      <c r="E110" s="16"/>
    </row>
    <row r="111" spans="1:5" s="6" customFormat="1" ht="64.5" customHeight="1">
      <c r="A111" s="10" t="s">
        <v>178</v>
      </c>
      <c r="B111" s="13" t="s">
        <v>179</v>
      </c>
      <c r="C111" s="16">
        <v>6226</v>
      </c>
      <c r="D111" s="16">
        <v>7829</v>
      </c>
      <c r="E111" s="16">
        <v>7939</v>
      </c>
    </row>
    <row r="112" spans="1:5" s="6" customFormat="1" ht="48" customHeight="1">
      <c r="A112" s="10" t="s">
        <v>95</v>
      </c>
      <c r="B112" s="13" t="s">
        <v>217</v>
      </c>
      <c r="C112" s="16">
        <v>150</v>
      </c>
      <c r="D112" s="16">
        <v>322</v>
      </c>
      <c r="E112" s="16">
        <v>327</v>
      </c>
    </row>
    <row r="113" spans="1:5" s="6" customFormat="1" ht="47.25" customHeight="1">
      <c r="A113" s="10" t="s">
        <v>177</v>
      </c>
      <c r="B113" s="13" t="s">
        <v>200</v>
      </c>
      <c r="C113" s="16">
        <v>663</v>
      </c>
      <c r="D113" s="16">
        <v>635</v>
      </c>
      <c r="E113" s="16">
        <v>644</v>
      </c>
    </row>
    <row r="114" spans="1:5" s="6" customFormat="1" ht="33" customHeight="1">
      <c r="A114" s="10" t="s">
        <v>104</v>
      </c>
      <c r="B114" s="13" t="s">
        <v>105</v>
      </c>
      <c r="C114" s="16">
        <f>C115</f>
        <v>3344</v>
      </c>
      <c r="D114" s="16">
        <f>D115</f>
        <v>3458</v>
      </c>
      <c r="E114" s="16">
        <f>E115</f>
        <v>3506</v>
      </c>
    </row>
    <row r="115" spans="1:5" s="6" customFormat="1" ht="31.5">
      <c r="A115" s="8" t="s">
        <v>106</v>
      </c>
      <c r="B115" s="29" t="s">
        <v>107</v>
      </c>
      <c r="C115" s="16">
        <v>3344</v>
      </c>
      <c r="D115" s="16">
        <v>3458</v>
      </c>
      <c r="E115" s="16">
        <v>3506</v>
      </c>
    </row>
    <row r="116" spans="1:5" s="6" customFormat="1" ht="21" customHeight="1">
      <c r="A116" s="9" t="s">
        <v>112</v>
      </c>
      <c r="B116" s="12" t="s">
        <v>113</v>
      </c>
      <c r="C116" s="51">
        <f>C205+C117</f>
        <v>3199081.23119</v>
      </c>
      <c r="D116" s="27">
        <f>D205+D117</f>
        <v>2533251.7</v>
      </c>
      <c r="E116" s="27">
        <f>E205+E117</f>
        <v>2313229.6000000006</v>
      </c>
    </row>
    <row r="117" spans="1:5" s="6" customFormat="1" ht="33.75" customHeight="1">
      <c r="A117" s="8" t="s">
        <v>114</v>
      </c>
      <c r="B117" s="29" t="s">
        <v>115</v>
      </c>
      <c r="C117" s="52">
        <f>C118+C123+C145+C203</f>
        <v>3170159.98119</v>
      </c>
      <c r="D117" s="26">
        <f>D118+D145+D203+D123</f>
        <v>2210093.3000000003</v>
      </c>
      <c r="E117" s="26">
        <f>E118+E145+E203+E123</f>
        <v>2112671.6000000006</v>
      </c>
    </row>
    <row r="118" spans="1:5" s="6" customFormat="1" ht="21" customHeight="1">
      <c r="A118" s="9" t="s">
        <v>263</v>
      </c>
      <c r="B118" s="17" t="s">
        <v>225</v>
      </c>
      <c r="C118" s="25">
        <f>C119+C122</f>
        <v>815764</v>
      </c>
      <c r="D118" s="25">
        <f>D119</f>
        <v>127251</v>
      </c>
      <c r="E118" s="25">
        <f>E119</f>
        <v>124024</v>
      </c>
    </row>
    <row r="119" spans="1:5" s="6" customFormat="1" ht="18.75" customHeight="1">
      <c r="A119" s="20" t="s">
        <v>226</v>
      </c>
      <c r="B119" s="21" t="s">
        <v>116</v>
      </c>
      <c r="C119" s="16">
        <f>C120+C121</f>
        <v>711452</v>
      </c>
      <c r="D119" s="16">
        <f>D120+D121</f>
        <v>127251</v>
      </c>
      <c r="E119" s="16">
        <f>E120+E121</f>
        <v>124024</v>
      </c>
    </row>
    <row r="120" spans="1:5" s="6" customFormat="1" ht="38.25" customHeight="1">
      <c r="A120" s="10"/>
      <c r="B120" s="13" t="s">
        <v>117</v>
      </c>
      <c r="C120" s="24">
        <v>705862</v>
      </c>
      <c r="D120" s="24">
        <v>121703</v>
      </c>
      <c r="E120" s="24">
        <v>118547</v>
      </c>
    </row>
    <row r="121" spans="1:5" s="6" customFormat="1" ht="33" customHeight="1">
      <c r="A121" s="10"/>
      <c r="B121" s="13" t="s">
        <v>118</v>
      </c>
      <c r="C121" s="24">
        <v>5590</v>
      </c>
      <c r="D121" s="24">
        <v>5548</v>
      </c>
      <c r="E121" s="24">
        <v>5477</v>
      </c>
    </row>
    <row r="122" spans="1:5" s="6" customFormat="1" ht="17.25" customHeight="1">
      <c r="A122" s="8" t="s">
        <v>272</v>
      </c>
      <c r="B122" s="29" t="s">
        <v>273</v>
      </c>
      <c r="C122" s="24">
        <v>104312</v>
      </c>
      <c r="D122" s="24"/>
      <c r="E122" s="24"/>
    </row>
    <row r="123" spans="1:5" s="6" customFormat="1" ht="45" customHeight="1">
      <c r="A123" s="9" t="s">
        <v>227</v>
      </c>
      <c r="B123" s="17" t="s">
        <v>201</v>
      </c>
      <c r="C123" s="51">
        <f>C124+C125+C128+C132+C135+C136+C137+C131</f>
        <v>301845.72099</v>
      </c>
      <c r="D123" s="25">
        <f>D124+D125+D128+D132+D135+D136+D137+D131</f>
        <v>89292</v>
      </c>
      <c r="E123" s="27">
        <f>E124+E125+E128+E132+E135+E136+E137+E131</f>
        <v>35005.8</v>
      </c>
    </row>
    <row r="124" spans="1:5" s="6" customFormat="1" ht="48.75" customHeight="1">
      <c r="A124" s="8" t="s">
        <v>268</v>
      </c>
      <c r="B124" s="19" t="s">
        <v>269</v>
      </c>
      <c r="C124" s="16">
        <v>57000</v>
      </c>
      <c r="D124" s="27"/>
      <c r="E124" s="27"/>
    </row>
    <row r="125" spans="1:7" s="6" customFormat="1" ht="38.25" customHeight="1">
      <c r="A125" s="8" t="s">
        <v>267</v>
      </c>
      <c r="B125" s="19" t="s">
        <v>292</v>
      </c>
      <c r="C125" s="62">
        <f>C127+C126</f>
        <v>25856.770839999997</v>
      </c>
      <c r="D125" s="60"/>
      <c r="E125" s="42"/>
      <c r="F125" s="43"/>
      <c r="G125" s="43"/>
    </row>
    <row r="126" spans="1:7" s="6" customFormat="1" ht="38.25" customHeight="1">
      <c r="A126" s="8"/>
      <c r="B126" s="41" t="s">
        <v>298</v>
      </c>
      <c r="C126" s="26">
        <v>5519.6</v>
      </c>
      <c r="D126" s="19"/>
      <c r="E126" s="42"/>
      <c r="F126" s="43"/>
      <c r="G126" s="43"/>
    </row>
    <row r="127" spans="1:7" s="6" customFormat="1" ht="48" customHeight="1">
      <c r="A127" s="8"/>
      <c r="B127" s="41" t="s">
        <v>294</v>
      </c>
      <c r="C127" s="61">
        <v>20337.17084</v>
      </c>
      <c r="D127" s="19"/>
      <c r="E127" s="42"/>
      <c r="F127" s="43"/>
      <c r="G127" s="43"/>
    </row>
    <row r="128" spans="1:7" s="6" customFormat="1" ht="39.75" customHeight="1">
      <c r="A128" s="8" t="s">
        <v>301</v>
      </c>
      <c r="B128" s="19" t="s">
        <v>302</v>
      </c>
      <c r="C128" s="52">
        <f>C129+C130</f>
        <v>540.78508</v>
      </c>
      <c r="D128" s="42"/>
      <c r="E128" s="42"/>
      <c r="F128" s="43"/>
      <c r="G128" s="43"/>
    </row>
    <row r="129" spans="1:7" s="6" customFormat="1" ht="22.5" customHeight="1">
      <c r="A129" s="8"/>
      <c r="B129" s="41" t="s">
        <v>303</v>
      </c>
      <c r="C129" s="63">
        <v>272.57523</v>
      </c>
      <c r="D129" s="42"/>
      <c r="E129" s="42"/>
      <c r="F129" s="43"/>
      <c r="G129" s="43"/>
    </row>
    <row r="130" spans="1:7" s="6" customFormat="1" ht="15.75" customHeight="1">
      <c r="A130" s="8"/>
      <c r="B130" s="41" t="s">
        <v>304</v>
      </c>
      <c r="C130" s="63">
        <v>268.20985</v>
      </c>
      <c r="D130" s="42"/>
      <c r="E130" s="42"/>
      <c r="F130" s="43"/>
      <c r="G130" s="43"/>
    </row>
    <row r="131" spans="1:7" s="6" customFormat="1" ht="48" customHeight="1">
      <c r="A131" s="8" t="s">
        <v>314</v>
      </c>
      <c r="B131" s="41" t="s">
        <v>293</v>
      </c>
      <c r="C131" s="66">
        <v>11933.375</v>
      </c>
      <c r="D131" s="67">
        <v>54285.5</v>
      </c>
      <c r="E131" s="42"/>
      <c r="F131" s="43"/>
      <c r="G131" s="43"/>
    </row>
    <row r="132" spans="1:5" s="6" customFormat="1" ht="38.25" customHeight="1">
      <c r="A132" s="8" t="s">
        <v>228</v>
      </c>
      <c r="B132" s="19" t="s">
        <v>229</v>
      </c>
      <c r="C132" s="16">
        <f>C133</f>
        <v>4000</v>
      </c>
      <c r="D132" s="26">
        <f>D133+D134</f>
        <v>17652.7</v>
      </c>
      <c r="E132" s="16">
        <f>E133+E134</f>
        <v>17652</v>
      </c>
    </row>
    <row r="133" spans="1:5" s="6" customFormat="1" ht="18" customHeight="1">
      <c r="A133" s="8"/>
      <c r="B133" s="41" t="s">
        <v>220</v>
      </c>
      <c r="C133" s="16">
        <v>4000</v>
      </c>
      <c r="D133" s="26">
        <v>11536.6</v>
      </c>
      <c r="E133" s="26">
        <v>11535.9</v>
      </c>
    </row>
    <row r="134" spans="1:5" s="6" customFormat="1" ht="15.75" customHeight="1">
      <c r="A134" s="8"/>
      <c r="B134" s="41" t="s">
        <v>221</v>
      </c>
      <c r="C134" s="27"/>
      <c r="D134" s="26">
        <v>6116.1</v>
      </c>
      <c r="E134" s="26">
        <v>6116.1</v>
      </c>
    </row>
    <row r="135" spans="1:5" s="6" customFormat="1" ht="51.75" customHeight="1">
      <c r="A135" s="8" t="s">
        <v>270</v>
      </c>
      <c r="B135" s="19" t="s">
        <v>271</v>
      </c>
      <c r="C135" s="54">
        <v>86256.63492</v>
      </c>
      <c r="D135" s="27"/>
      <c r="E135" s="27"/>
    </row>
    <row r="136" spans="1:5" s="6" customFormat="1" ht="39.75" customHeight="1">
      <c r="A136" s="8" t="s">
        <v>299</v>
      </c>
      <c r="B136" s="19" t="s">
        <v>300</v>
      </c>
      <c r="C136" s="54">
        <v>19878.6747</v>
      </c>
      <c r="D136" s="27"/>
      <c r="E136" s="27"/>
    </row>
    <row r="137" spans="1:5" s="6" customFormat="1" ht="21" customHeight="1">
      <c r="A137" s="8" t="s">
        <v>230</v>
      </c>
      <c r="B137" s="29" t="s">
        <v>119</v>
      </c>
      <c r="C137" s="52">
        <f>C139+C140+C141+C142+C143+C144+C138</f>
        <v>96379.48045</v>
      </c>
      <c r="D137" s="26">
        <f>D139+D140+D141+D142+D143+D144+D138</f>
        <v>17353.8</v>
      </c>
      <c r="E137" s="26">
        <f>E139+E140+E141+E142+E143+E144+E138</f>
        <v>17353.8</v>
      </c>
    </row>
    <row r="138" spans="1:5" s="6" customFormat="1" ht="51.75" customHeight="1">
      <c r="A138" s="8"/>
      <c r="B138" s="13" t="s">
        <v>214</v>
      </c>
      <c r="C138" s="16">
        <v>7954</v>
      </c>
      <c r="D138" s="16">
        <v>8654</v>
      </c>
      <c r="E138" s="16">
        <v>8654</v>
      </c>
    </row>
    <row r="139" spans="1:5" s="6" customFormat="1" ht="68.25" customHeight="1">
      <c r="A139" s="8"/>
      <c r="B139" s="13" t="s">
        <v>171</v>
      </c>
      <c r="C139" s="16">
        <v>718</v>
      </c>
      <c r="D139" s="16">
        <v>718</v>
      </c>
      <c r="E139" s="16">
        <v>718</v>
      </c>
    </row>
    <row r="140" spans="1:5" s="6" customFormat="1" ht="51.75" customHeight="1">
      <c r="A140" s="8"/>
      <c r="B140" s="13" t="s">
        <v>172</v>
      </c>
      <c r="C140" s="16">
        <v>7578</v>
      </c>
      <c r="D140" s="16">
        <v>7087</v>
      </c>
      <c r="E140" s="16">
        <v>7087</v>
      </c>
    </row>
    <row r="141" spans="1:5" s="6" customFormat="1" ht="32.25" customHeight="1">
      <c r="A141" s="8"/>
      <c r="B141" s="13" t="s">
        <v>305</v>
      </c>
      <c r="C141" s="53">
        <v>39936.172</v>
      </c>
      <c r="D141" s="16"/>
      <c r="E141" s="16"/>
    </row>
    <row r="142" spans="1:5" s="6" customFormat="1" ht="66" customHeight="1">
      <c r="A142" s="8"/>
      <c r="B142" s="13" t="s">
        <v>205</v>
      </c>
      <c r="C142" s="16">
        <v>690</v>
      </c>
      <c r="D142" s="16">
        <v>651</v>
      </c>
      <c r="E142" s="16">
        <v>651</v>
      </c>
    </row>
    <row r="143" spans="1:5" s="6" customFormat="1" ht="36" customHeight="1">
      <c r="A143" s="8"/>
      <c r="B143" s="13" t="s">
        <v>306</v>
      </c>
      <c r="C143" s="16">
        <v>39259.50845</v>
      </c>
      <c r="D143" s="16"/>
      <c r="E143" s="16"/>
    </row>
    <row r="144" spans="1:5" s="6" customFormat="1" ht="38.25" customHeight="1">
      <c r="A144" s="8"/>
      <c r="B144" s="13" t="s">
        <v>173</v>
      </c>
      <c r="C144" s="26">
        <v>243.8</v>
      </c>
      <c r="D144" s="26">
        <v>243.8</v>
      </c>
      <c r="E144" s="26">
        <v>243.8</v>
      </c>
    </row>
    <row r="145" spans="1:5" s="6" customFormat="1" ht="31.5" customHeight="1">
      <c r="A145" s="9" t="s">
        <v>264</v>
      </c>
      <c r="B145" s="14" t="s">
        <v>120</v>
      </c>
      <c r="C145" s="51">
        <f>C146+C147+C148+C187+C188+C190+C191+C193+C194+C196+C197+C198+C199+C200+C201+C192+C202</f>
        <v>1997113.6602</v>
      </c>
      <c r="D145" s="27">
        <f>D146+D147+D148+D187+D188+D190+D191+D193+D194+D196+D197+D198+D199+D200+D201</f>
        <v>1932656.4000000001</v>
      </c>
      <c r="E145" s="27">
        <f>E146+E147+E148+E187+E188+E190+E191+E193+E194+E196+E197+E198+E199+E200+E201+E195</f>
        <v>1942816.2000000004</v>
      </c>
    </row>
    <row r="146" spans="1:5" s="6" customFormat="1" ht="31.5" customHeight="1">
      <c r="A146" s="8" t="s">
        <v>232</v>
      </c>
      <c r="B146" s="29" t="s">
        <v>123</v>
      </c>
      <c r="C146" s="16">
        <v>4244</v>
      </c>
      <c r="D146" s="16">
        <v>4517</v>
      </c>
      <c r="E146" s="16">
        <v>4517</v>
      </c>
    </row>
    <row r="147" spans="1:5" s="6" customFormat="1" ht="34.5" customHeight="1">
      <c r="A147" s="8" t="s">
        <v>231</v>
      </c>
      <c r="B147" s="29" t="s">
        <v>125</v>
      </c>
      <c r="C147" s="16">
        <v>32171</v>
      </c>
      <c r="D147" s="16">
        <v>35150</v>
      </c>
      <c r="E147" s="16">
        <v>35150</v>
      </c>
    </row>
    <row r="148" spans="1:5" s="6" customFormat="1" ht="33" customHeight="1">
      <c r="A148" s="10" t="s">
        <v>233</v>
      </c>
      <c r="B148" s="13" t="s">
        <v>126</v>
      </c>
      <c r="C148" s="54">
        <f>C149+C150+C151+C152+C153+C154+C155+C156+C157+C158+C159+C160+C161+C162+C163+C164+C165+C166+C167+C168+C169+C170+C171+C172+C173+C176+C177+C178+C179+C180+C181+C183+C184+C185+C186+C182</f>
        <v>1693461.9602000003</v>
      </c>
      <c r="D148" s="26">
        <f>D149+D150+D151+D152+D153+D154+D155+D156+D157+D158+D159+D160+D162+D163+D164+D165+D166+D167+D168+D169+D170+D171+D172+D173+D176+D177+D178+D179+D180+D181+D183+D184+D185</f>
        <v>1617451.2000000002</v>
      </c>
      <c r="E148" s="26">
        <f>E149+E150+E151+E152+E153+E154+E155+E156+E157+E158+E159+E160+E161+E162+E163+E164+E165+E166+E167+E168+E169+E170+E171+E172+E173+E176+E177+E178+E179+E180+E181+E183+E184+E185</f>
        <v>1617308.8000000003</v>
      </c>
    </row>
    <row r="149" spans="1:5" s="6" customFormat="1" ht="18" customHeight="1">
      <c r="A149" s="10"/>
      <c r="B149" s="29" t="s">
        <v>190</v>
      </c>
      <c r="C149" s="26">
        <v>1003.8</v>
      </c>
      <c r="D149" s="16">
        <v>1108</v>
      </c>
      <c r="E149" s="16">
        <v>1108</v>
      </c>
    </row>
    <row r="150" spans="1:5" s="6" customFormat="1" ht="63.75" customHeight="1">
      <c r="A150" s="8"/>
      <c r="B150" s="29" t="s">
        <v>128</v>
      </c>
      <c r="C150" s="26">
        <v>609010.5</v>
      </c>
      <c r="D150" s="26">
        <v>572896.1</v>
      </c>
      <c r="E150" s="26">
        <v>572896.1</v>
      </c>
    </row>
    <row r="151" spans="1:5" s="6" customFormat="1" ht="33" customHeight="1">
      <c r="A151" s="8"/>
      <c r="B151" s="29" t="s">
        <v>127</v>
      </c>
      <c r="C151" s="16">
        <v>2364</v>
      </c>
      <c r="D151" s="16">
        <v>2343</v>
      </c>
      <c r="E151" s="16">
        <v>2343</v>
      </c>
    </row>
    <row r="152" spans="1:5" s="6" customFormat="1" ht="31.5" customHeight="1">
      <c r="A152" s="8"/>
      <c r="B152" s="29" t="s">
        <v>174</v>
      </c>
      <c r="C152" s="26">
        <v>59452.9</v>
      </c>
      <c r="D152" s="26">
        <v>54382.8</v>
      </c>
      <c r="E152" s="26">
        <v>54382.8</v>
      </c>
    </row>
    <row r="153" spans="1:5" s="6" customFormat="1" ht="33" customHeight="1">
      <c r="A153" s="8"/>
      <c r="B153" s="29" t="s">
        <v>129</v>
      </c>
      <c r="C153" s="16">
        <v>590</v>
      </c>
      <c r="D153" s="16">
        <v>643</v>
      </c>
      <c r="E153" s="16">
        <v>643</v>
      </c>
    </row>
    <row r="154" spans="1:5" s="6" customFormat="1" ht="47.25" customHeight="1">
      <c r="A154" s="8"/>
      <c r="B154" s="29" t="s">
        <v>130</v>
      </c>
      <c r="C154" s="16">
        <v>0</v>
      </c>
      <c r="D154" s="16">
        <v>371</v>
      </c>
      <c r="E154" s="16">
        <v>371</v>
      </c>
    </row>
    <row r="155" spans="1:5" s="6" customFormat="1" ht="47.25" customHeight="1">
      <c r="A155" s="8"/>
      <c r="B155" s="29" t="s">
        <v>131</v>
      </c>
      <c r="C155" s="16">
        <v>90</v>
      </c>
      <c r="D155" s="16">
        <v>189</v>
      </c>
      <c r="E155" s="16">
        <v>189</v>
      </c>
    </row>
    <row r="156" spans="1:5" s="6" customFormat="1" ht="48" customHeight="1">
      <c r="A156" s="8"/>
      <c r="B156" s="29" t="s">
        <v>133</v>
      </c>
      <c r="C156" s="26">
        <v>137620.6</v>
      </c>
      <c r="D156" s="16">
        <v>131315</v>
      </c>
      <c r="E156" s="16">
        <v>131315</v>
      </c>
    </row>
    <row r="157" spans="1:5" s="6" customFormat="1" ht="48" customHeight="1">
      <c r="A157" s="8"/>
      <c r="B157" s="29" t="s">
        <v>134</v>
      </c>
      <c r="C157" s="26">
        <v>51375.9</v>
      </c>
      <c r="D157" s="16">
        <v>44139</v>
      </c>
      <c r="E157" s="16">
        <v>44139</v>
      </c>
    </row>
    <row r="158" spans="1:5" s="6" customFormat="1" ht="32.25" customHeight="1">
      <c r="A158" s="8"/>
      <c r="B158" s="29" t="s">
        <v>135</v>
      </c>
      <c r="C158" s="26">
        <v>510.1</v>
      </c>
      <c r="D158" s="16">
        <v>807</v>
      </c>
      <c r="E158" s="16">
        <v>807</v>
      </c>
    </row>
    <row r="159" spans="1:5" s="6" customFormat="1" ht="16.5" customHeight="1">
      <c r="A159" s="8"/>
      <c r="B159" s="29" t="s">
        <v>136</v>
      </c>
      <c r="C159" s="16">
        <v>27723</v>
      </c>
      <c r="D159" s="16">
        <v>28045</v>
      </c>
      <c r="E159" s="16">
        <v>28045</v>
      </c>
    </row>
    <row r="160" spans="1:5" s="6" customFormat="1" ht="15.75" customHeight="1">
      <c r="A160" s="8"/>
      <c r="B160" s="29" t="s">
        <v>137</v>
      </c>
      <c r="C160" s="26">
        <v>63.3</v>
      </c>
      <c r="D160" s="16">
        <v>69</v>
      </c>
      <c r="E160" s="16">
        <v>69</v>
      </c>
    </row>
    <row r="161" spans="1:5" s="6" customFormat="1" ht="16.5" customHeight="1">
      <c r="A161" s="8"/>
      <c r="B161" s="29" t="s">
        <v>138</v>
      </c>
      <c r="C161" s="16"/>
      <c r="D161" s="16"/>
      <c r="E161" s="16"/>
    </row>
    <row r="162" spans="1:5" s="6" customFormat="1" ht="16.5" customHeight="1">
      <c r="A162" s="8"/>
      <c r="B162" s="29" t="s">
        <v>139</v>
      </c>
      <c r="C162" s="16">
        <v>749</v>
      </c>
      <c r="D162" s="26">
        <v>902.7</v>
      </c>
      <c r="E162" s="26">
        <v>902.7</v>
      </c>
    </row>
    <row r="163" spans="1:5" s="6" customFormat="1" ht="33.75" customHeight="1">
      <c r="A163" s="8"/>
      <c r="B163" s="29" t="s">
        <v>140</v>
      </c>
      <c r="C163" s="16">
        <v>22</v>
      </c>
      <c r="D163" s="16">
        <v>22</v>
      </c>
      <c r="E163" s="16">
        <v>22</v>
      </c>
    </row>
    <row r="164" spans="1:5" s="6" customFormat="1" ht="32.25" customHeight="1">
      <c r="A164" s="8"/>
      <c r="B164" s="55" t="s">
        <v>141</v>
      </c>
      <c r="C164" s="26">
        <v>1661.8</v>
      </c>
      <c r="D164" s="16">
        <v>1478</v>
      </c>
      <c r="E164" s="16">
        <v>1478</v>
      </c>
    </row>
    <row r="165" spans="1:5" s="6" customFormat="1" ht="33.75" customHeight="1">
      <c r="A165" s="8"/>
      <c r="B165" s="55" t="s">
        <v>142</v>
      </c>
      <c r="C165" s="56">
        <v>30525.1</v>
      </c>
      <c r="D165" s="16">
        <v>26817</v>
      </c>
      <c r="E165" s="16">
        <v>26817</v>
      </c>
    </row>
    <row r="166" spans="1:5" s="6" customFormat="1" ht="45.75" customHeight="1">
      <c r="A166" s="8"/>
      <c r="B166" s="29" t="s">
        <v>143</v>
      </c>
      <c r="C166" s="16">
        <v>202435</v>
      </c>
      <c r="D166" s="16">
        <v>198007</v>
      </c>
      <c r="E166" s="16">
        <v>198007</v>
      </c>
    </row>
    <row r="167" spans="1:5" s="6" customFormat="1" ht="18.75" customHeight="1">
      <c r="A167" s="8"/>
      <c r="B167" s="29" t="s">
        <v>144</v>
      </c>
      <c r="C167" s="26">
        <v>1028.8</v>
      </c>
      <c r="D167" s="16">
        <v>1076</v>
      </c>
      <c r="E167" s="16">
        <v>1076</v>
      </c>
    </row>
    <row r="168" spans="1:5" s="6" customFormat="1" ht="47.25" customHeight="1">
      <c r="A168" s="8"/>
      <c r="B168" s="29" t="s">
        <v>206</v>
      </c>
      <c r="C168" s="16">
        <v>31634</v>
      </c>
      <c r="D168" s="16">
        <v>32862</v>
      </c>
      <c r="E168" s="16">
        <v>32862</v>
      </c>
    </row>
    <row r="169" spans="1:5" s="6" customFormat="1" ht="30" customHeight="1">
      <c r="A169" s="8"/>
      <c r="B169" s="29" t="s">
        <v>145</v>
      </c>
      <c r="C169" s="26">
        <v>3.6</v>
      </c>
      <c r="D169" s="16">
        <v>33</v>
      </c>
      <c r="E169" s="16">
        <v>33</v>
      </c>
    </row>
    <row r="170" spans="1:5" s="6" customFormat="1" ht="31.5" customHeight="1">
      <c r="A170" s="8"/>
      <c r="B170" s="29" t="s">
        <v>146</v>
      </c>
      <c r="C170" s="16">
        <v>2434</v>
      </c>
      <c r="D170" s="16">
        <v>4200</v>
      </c>
      <c r="E170" s="16">
        <v>4200</v>
      </c>
    </row>
    <row r="171" spans="1:5" s="6" customFormat="1" ht="17.25" customHeight="1">
      <c r="A171" s="8"/>
      <c r="B171" s="29" t="s">
        <v>216</v>
      </c>
      <c r="C171" s="16">
        <v>6837</v>
      </c>
      <c r="D171" s="26">
        <v>6047.7</v>
      </c>
      <c r="E171" s="26">
        <v>6047.7</v>
      </c>
    </row>
    <row r="172" spans="1:5" s="6" customFormat="1" ht="17.25" customHeight="1">
      <c r="A172" s="8"/>
      <c r="B172" s="29" t="s">
        <v>147</v>
      </c>
      <c r="C172" s="26">
        <v>608.7</v>
      </c>
      <c r="D172" s="26">
        <v>652.7</v>
      </c>
      <c r="E172" s="26">
        <v>652.7</v>
      </c>
    </row>
    <row r="173" spans="1:5" s="6" customFormat="1" ht="31.5" customHeight="1">
      <c r="A173" s="8"/>
      <c r="B173" s="29" t="s">
        <v>148</v>
      </c>
      <c r="C173" s="16">
        <f>C174+C175</f>
        <v>51755</v>
      </c>
      <c r="D173" s="16">
        <f>D174+D175</f>
        <v>55624</v>
      </c>
      <c r="E173" s="16">
        <f>E174+E175</f>
        <v>55624</v>
      </c>
    </row>
    <row r="174" spans="1:5" s="6" customFormat="1" ht="15" customHeight="1">
      <c r="A174" s="8"/>
      <c r="B174" s="13" t="s">
        <v>149</v>
      </c>
      <c r="C174" s="64">
        <v>49496</v>
      </c>
      <c r="D174" s="64">
        <v>53365</v>
      </c>
      <c r="E174" s="64">
        <v>53365</v>
      </c>
    </row>
    <row r="175" spans="1:5" s="6" customFormat="1" ht="15.75" customHeight="1">
      <c r="A175" s="8"/>
      <c r="B175" s="13" t="s">
        <v>150</v>
      </c>
      <c r="C175" s="64">
        <v>2259</v>
      </c>
      <c r="D175" s="64">
        <v>2259</v>
      </c>
      <c r="E175" s="64">
        <v>2259</v>
      </c>
    </row>
    <row r="176" spans="1:5" s="6" customFormat="1" ht="19.5" customHeight="1">
      <c r="A176" s="8"/>
      <c r="B176" s="29" t="s">
        <v>151</v>
      </c>
      <c r="C176" s="26">
        <v>34718.5</v>
      </c>
      <c r="D176" s="16">
        <v>37502</v>
      </c>
      <c r="E176" s="16">
        <v>37502</v>
      </c>
    </row>
    <row r="177" spans="1:5" s="6" customFormat="1" ht="33.75" customHeight="1">
      <c r="A177" s="8"/>
      <c r="B177" s="29" t="s">
        <v>132</v>
      </c>
      <c r="C177" s="16">
        <v>115</v>
      </c>
      <c r="D177" s="16">
        <v>115</v>
      </c>
      <c r="E177" s="16">
        <v>115</v>
      </c>
    </row>
    <row r="178" spans="1:5" s="6" customFormat="1" ht="18.75" customHeight="1">
      <c r="A178" s="8"/>
      <c r="B178" s="68" t="s">
        <v>98</v>
      </c>
      <c r="C178" s="16">
        <v>15330</v>
      </c>
      <c r="D178" s="16">
        <v>10583</v>
      </c>
      <c r="E178" s="16">
        <v>10583</v>
      </c>
    </row>
    <row r="179" spans="1:5" s="6" customFormat="1" ht="18.75" customHeight="1">
      <c r="A179" s="8"/>
      <c r="B179" s="68" t="s">
        <v>215</v>
      </c>
      <c r="C179" s="26">
        <v>19.5</v>
      </c>
      <c r="D179" s="26">
        <v>33.6</v>
      </c>
      <c r="E179" s="26">
        <v>33.6</v>
      </c>
    </row>
    <row r="180" spans="1:5" s="6" customFormat="1" ht="46.5" customHeight="1">
      <c r="A180" s="8"/>
      <c r="B180" s="45" t="s">
        <v>265</v>
      </c>
      <c r="C180" s="26">
        <v>360699.6</v>
      </c>
      <c r="D180" s="26">
        <v>348255.6</v>
      </c>
      <c r="E180" s="26">
        <v>348255.6</v>
      </c>
    </row>
    <row r="181" spans="1:5" s="6" customFormat="1" ht="30.75" customHeight="1">
      <c r="A181" s="8"/>
      <c r="B181" s="45" t="s">
        <v>184</v>
      </c>
      <c r="C181" s="26">
        <v>4080.1</v>
      </c>
      <c r="D181" s="26">
        <v>4080.1</v>
      </c>
      <c r="E181" s="26">
        <v>4080.1</v>
      </c>
    </row>
    <row r="182" spans="1:5" s="6" customFormat="1" ht="47.25" customHeight="1">
      <c r="A182" s="8"/>
      <c r="B182" s="15" t="s">
        <v>222</v>
      </c>
      <c r="C182" s="16">
        <v>282</v>
      </c>
      <c r="D182" s="16"/>
      <c r="E182" s="16"/>
    </row>
    <row r="183" spans="1:5" s="6" customFormat="1" ht="34.5" customHeight="1">
      <c r="A183" s="8"/>
      <c r="B183" s="69" t="s">
        <v>219</v>
      </c>
      <c r="C183" s="56">
        <v>3449.1</v>
      </c>
      <c r="D183" s="16">
        <v>3350</v>
      </c>
      <c r="E183" s="16">
        <v>3350</v>
      </c>
    </row>
    <row r="184" spans="1:5" s="6" customFormat="1" ht="36" customHeight="1">
      <c r="A184" s="8"/>
      <c r="B184" s="29" t="s">
        <v>234</v>
      </c>
      <c r="C184" s="16">
        <v>39920</v>
      </c>
      <c r="D184" s="16">
        <v>40570</v>
      </c>
      <c r="E184" s="16">
        <v>40570</v>
      </c>
    </row>
    <row r="185" spans="1:5" s="6" customFormat="1" ht="66" customHeight="1">
      <c r="A185" s="8"/>
      <c r="B185" s="29" t="s">
        <v>266</v>
      </c>
      <c r="C185" s="54">
        <v>11416.2772</v>
      </c>
      <c r="D185" s="26">
        <v>8931.9</v>
      </c>
      <c r="E185" s="26">
        <v>8789.5</v>
      </c>
    </row>
    <row r="186" spans="1:5" s="6" customFormat="1" ht="33.75" customHeight="1">
      <c r="A186" s="8"/>
      <c r="B186" s="23" t="s">
        <v>223</v>
      </c>
      <c r="C186" s="53">
        <v>3933.783</v>
      </c>
      <c r="D186" s="26"/>
      <c r="E186" s="26"/>
    </row>
    <row r="187" spans="1:5" s="6" customFormat="1" ht="66" customHeight="1">
      <c r="A187" s="8" t="s">
        <v>235</v>
      </c>
      <c r="B187" s="29" t="s">
        <v>202</v>
      </c>
      <c r="C187" s="16">
        <v>2500</v>
      </c>
      <c r="D187" s="16">
        <v>3607</v>
      </c>
      <c r="E187" s="16">
        <v>3607</v>
      </c>
    </row>
    <row r="188" spans="1:5" s="6" customFormat="1" ht="50.25" customHeight="1">
      <c r="A188" s="8" t="s">
        <v>236</v>
      </c>
      <c r="B188" s="29" t="s">
        <v>237</v>
      </c>
      <c r="C188" s="26">
        <f>C189</f>
        <v>20095.4</v>
      </c>
      <c r="D188" s="26">
        <f>D189</f>
        <v>20944.7</v>
      </c>
      <c r="E188" s="26">
        <f>E189</f>
        <v>21782.4</v>
      </c>
    </row>
    <row r="189" spans="1:5" s="6" customFormat="1" ht="16.5" customHeight="1">
      <c r="A189" s="8"/>
      <c r="B189" s="29" t="s">
        <v>220</v>
      </c>
      <c r="C189" s="26">
        <v>20095.4</v>
      </c>
      <c r="D189" s="26">
        <v>20944.7</v>
      </c>
      <c r="E189" s="26">
        <v>21782.4</v>
      </c>
    </row>
    <row r="190" spans="1:5" s="6" customFormat="1" ht="51" customHeight="1">
      <c r="A190" s="8" t="s">
        <v>238</v>
      </c>
      <c r="B190" s="29" t="s">
        <v>239</v>
      </c>
      <c r="C190" s="16">
        <v>56011</v>
      </c>
      <c r="D190" s="16">
        <v>45312</v>
      </c>
      <c r="E190" s="16">
        <v>48913</v>
      </c>
    </row>
    <row r="191" spans="1:5" s="6" customFormat="1" ht="36" customHeight="1">
      <c r="A191" s="8" t="s">
        <v>240</v>
      </c>
      <c r="B191" s="29" t="s">
        <v>124</v>
      </c>
      <c r="C191" s="26">
        <v>2437.9</v>
      </c>
      <c r="D191" s="26">
        <v>2263.5</v>
      </c>
      <c r="E191" s="26">
        <v>2346.6</v>
      </c>
    </row>
    <row r="192" spans="1:5" s="6" customFormat="1" ht="48" customHeight="1">
      <c r="A192" s="8" t="s">
        <v>310</v>
      </c>
      <c r="B192" s="29" t="s">
        <v>282</v>
      </c>
      <c r="C192" s="26">
        <v>345.8</v>
      </c>
      <c r="D192" s="26"/>
      <c r="E192" s="26"/>
    </row>
    <row r="193" spans="1:5" s="6" customFormat="1" ht="48.75" customHeight="1">
      <c r="A193" s="8" t="s">
        <v>241</v>
      </c>
      <c r="B193" s="29" t="s">
        <v>283</v>
      </c>
      <c r="C193" s="16"/>
      <c r="D193" s="26">
        <v>595</v>
      </c>
      <c r="E193" s="26">
        <v>595</v>
      </c>
    </row>
    <row r="194" spans="1:5" s="6" customFormat="1" ht="51.75" customHeight="1">
      <c r="A194" s="8" t="s">
        <v>242</v>
      </c>
      <c r="B194" s="29" t="s">
        <v>243</v>
      </c>
      <c r="C194" s="16">
        <v>818.4</v>
      </c>
      <c r="D194" s="16">
        <v>954</v>
      </c>
      <c r="E194" s="16">
        <v>992</v>
      </c>
    </row>
    <row r="195" spans="1:5" s="6" customFormat="1" ht="51.75" customHeight="1">
      <c r="A195" s="8" t="s">
        <v>284</v>
      </c>
      <c r="B195" s="29" t="s">
        <v>285</v>
      </c>
      <c r="C195" s="16"/>
      <c r="D195" s="16"/>
      <c r="E195" s="26">
        <v>1190.1</v>
      </c>
    </row>
    <row r="196" spans="1:5" s="6" customFormat="1" ht="46.5" customHeight="1">
      <c r="A196" s="8" t="s">
        <v>244</v>
      </c>
      <c r="B196" s="29" t="s">
        <v>245</v>
      </c>
      <c r="C196" s="26">
        <v>17535.2</v>
      </c>
      <c r="D196" s="16">
        <v>16995</v>
      </c>
      <c r="E196" s="16">
        <v>17675</v>
      </c>
    </row>
    <row r="197" spans="1:5" s="6" customFormat="1" ht="34.5" customHeight="1">
      <c r="A197" s="8" t="s">
        <v>246</v>
      </c>
      <c r="B197" s="29" t="s">
        <v>121</v>
      </c>
      <c r="C197" s="26">
        <v>71415</v>
      </c>
      <c r="D197" s="16">
        <v>81677</v>
      </c>
      <c r="E197" s="16">
        <v>81677</v>
      </c>
    </row>
    <row r="198" spans="1:5" s="6" customFormat="1" ht="35.25" customHeight="1">
      <c r="A198" s="8" t="s">
        <v>247</v>
      </c>
      <c r="B198" s="29" t="s">
        <v>248</v>
      </c>
      <c r="C198" s="16">
        <v>1369</v>
      </c>
      <c r="D198" s="16">
        <v>2400</v>
      </c>
      <c r="E198" s="26">
        <v>2240.3</v>
      </c>
    </row>
    <row r="199" spans="1:5" s="6" customFormat="1" ht="66" customHeight="1">
      <c r="A199" s="8" t="s">
        <v>249</v>
      </c>
      <c r="B199" s="29" t="s">
        <v>11</v>
      </c>
      <c r="C199" s="16">
        <v>1049</v>
      </c>
      <c r="D199" s="16">
        <v>2089</v>
      </c>
      <c r="E199" s="16">
        <v>2173</v>
      </c>
    </row>
    <row r="200" spans="1:5" s="6" customFormat="1" ht="48" customHeight="1">
      <c r="A200" s="8" t="s">
        <v>250</v>
      </c>
      <c r="B200" s="29" t="s">
        <v>122</v>
      </c>
      <c r="C200" s="26">
        <v>56.7</v>
      </c>
      <c r="D200" s="16">
        <v>73</v>
      </c>
      <c r="E200" s="16">
        <v>76</v>
      </c>
    </row>
    <row r="201" spans="1:5" s="6" customFormat="1" ht="83.25" customHeight="1">
      <c r="A201" s="8" t="s">
        <v>251</v>
      </c>
      <c r="B201" s="15" t="s">
        <v>170</v>
      </c>
      <c r="C201" s="26">
        <v>80255.7</v>
      </c>
      <c r="D201" s="26">
        <v>98628</v>
      </c>
      <c r="E201" s="26">
        <v>102573</v>
      </c>
    </row>
    <row r="202" spans="1:5" s="6" customFormat="1" ht="51.75" customHeight="1">
      <c r="A202" s="8" t="s">
        <v>296</v>
      </c>
      <c r="B202" s="15" t="s">
        <v>297</v>
      </c>
      <c r="C202" s="26">
        <v>13347.6</v>
      </c>
      <c r="D202" s="26"/>
      <c r="E202" s="26"/>
    </row>
    <row r="203" spans="1:5" s="6" customFormat="1" ht="18.75" customHeight="1">
      <c r="A203" s="9" t="s">
        <v>252</v>
      </c>
      <c r="B203" s="12" t="s">
        <v>0</v>
      </c>
      <c r="C203" s="27">
        <f>C204</f>
        <v>55436.6</v>
      </c>
      <c r="D203" s="27">
        <f>D204</f>
        <v>60893.9</v>
      </c>
      <c r="E203" s="27">
        <f>E204</f>
        <v>10825.6</v>
      </c>
    </row>
    <row r="204" spans="1:5" s="6" customFormat="1" ht="46.5" customHeight="1">
      <c r="A204" s="8" t="s">
        <v>253</v>
      </c>
      <c r="B204" s="29" t="s">
        <v>1</v>
      </c>
      <c r="C204" s="26">
        <v>55436.6</v>
      </c>
      <c r="D204" s="26">
        <v>60893.9</v>
      </c>
      <c r="E204" s="26">
        <v>10825.6</v>
      </c>
    </row>
    <row r="205" spans="1:5" s="6" customFormat="1" ht="19.5" customHeight="1">
      <c r="A205" s="9" t="s">
        <v>2</v>
      </c>
      <c r="B205" s="12" t="s">
        <v>3</v>
      </c>
      <c r="C205" s="58">
        <f>C206</f>
        <v>28921.25</v>
      </c>
      <c r="D205" s="27">
        <f>D206</f>
        <v>323158.4</v>
      </c>
      <c r="E205" s="25">
        <f>E206</f>
        <v>200558</v>
      </c>
    </row>
    <row r="206" spans="1:5" s="6" customFormat="1" ht="16.5" customHeight="1">
      <c r="A206" s="8" t="s">
        <v>4</v>
      </c>
      <c r="B206" s="29" t="s">
        <v>5</v>
      </c>
      <c r="C206" s="59">
        <f>C207</f>
        <v>28921.25</v>
      </c>
      <c r="D206" s="26">
        <f>D216+D207</f>
        <v>323158.4</v>
      </c>
      <c r="E206" s="16">
        <f>E207</f>
        <v>200558</v>
      </c>
    </row>
    <row r="207" spans="1:5" s="6" customFormat="1" ht="21" customHeight="1">
      <c r="A207" s="8" t="s">
        <v>21</v>
      </c>
      <c r="B207" s="29" t="s">
        <v>5</v>
      </c>
      <c r="C207" s="59">
        <f>C208+C213</f>
        <v>28921.25</v>
      </c>
      <c r="D207" s="26">
        <f>D213+D208</f>
        <v>323158.4</v>
      </c>
      <c r="E207" s="16">
        <f>E213+E208</f>
        <v>200558</v>
      </c>
    </row>
    <row r="208" spans="1:5" s="6" customFormat="1" ht="23.25" customHeight="1">
      <c r="A208" s="8" t="s">
        <v>22</v>
      </c>
      <c r="B208" s="29" t="s">
        <v>6</v>
      </c>
      <c r="C208" s="26">
        <f>C210+C211+C212+C209</f>
        <v>28785.4</v>
      </c>
      <c r="D208" s="26">
        <f>D212+D211</f>
        <v>323143.4</v>
      </c>
      <c r="E208" s="16">
        <f>E212+E211</f>
        <v>200543</v>
      </c>
    </row>
    <row r="209" spans="1:5" s="6" customFormat="1" ht="19.5" customHeight="1">
      <c r="A209" s="8"/>
      <c r="B209" s="13" t="s">
        <v>337</v>
      </c>
      <c r="C209" s="71">
        <v>5500</v>
      </c>
      <c r="D209" s="26"/>
      <c r="E209" s="16"/>
    </row>
    <row r="210" spans="1:5" s="6" customFormat="1" ht="15.75" customHeight="1">
      <c r="A210" s="8"/>
      <c r="B210" s="13" t="s">
        <v>207</v>
      </c>
      <c r="C210" s="24">
        <v>1950</v>
      </c>
      <c r="D210" s="16"/>
      <c r="E210" s="16"/>
    </row>
    <row r="211" spans="1:5" s="6" customFormat="1" ht="15.75" customHeight="1">
      <c r="A211" s="8"/>
      <c r="B211" s="13" t="s">
        <v>295</v>
      </c>
      <c r="C211" s="24">
        <v>20398</v>
      </c>
      <c r="D211" s="71">
        <v>322600.4</v>
      </c>
      <c r="E211" s="24">
        <v>200000</v>
      </c>
    </row>
    <row r="212" spans="1:5" s="6" customFormat="1" ht="18" customHeight="1">
      <c r="A212" s="8"/>
      <c r="B212" s="13" t="s">
        <v>338</v>
      </c>
      <c r="C212" s="71">
        <v>937.4</v>
      </c>
      <c r="D212" s="24">
        <v>543</v>
      </c>
      <c r="E212" s="24">
        <v>543</v>
      </c>
    </row>
    <row r="213" spans="1:5" s="6" customFormat="1" ht="35.25" customHeight="1">
      <c r="A213" s="44" t="s">
        <v>23</v>
      </c>
      <c r="B213" s="29" t="s">
        <v>8</v>
      </c>
      <c r="C213" s="59">
        <v>135.85</v>
      </c>
      <c r="D213" s="16">
        <v>15</v>
      </c>
      <c r="E213" s="16">
        <v>15</v>
      </c>
    </row>
    <row r="214" spans="1:5" s="6" customFormat="1" ht="22.5">
      <c r="A214" s="9"/>
      <c r="B214" s="12" t="s">
        <v>9</v>
      </c>
      <c r="C214" s="51">
        <f>C23+C116</f>
        <v>4703472.23119</v>
      </c>
      <c r="D214" s="27">
        <f>D23+D116</f>
        <v>3861679.7</v>
      </c>
      <c r="E214" s="27">
        <f>E23+E116</f>
        <v>3624546.6000000006</v>
      </c>
    </row>
    <row r="215" spans="1:2" s="6" customFormat="1" ht="15.75">
      <c r="A215" s="22"/>
      <c r="B215" s="5"/>
    </row>
    <row r="216" spans="1:2" s="6" customFormat="1" ht="15.75">
      <c r="A216" s="22"/>
      <c r="B216" s="5"/>
    </row>
    <row r="217" spans="1:2" s="6" customFormat="1" ht="15.75">
      <c r="A217" s="22"/>
      <c r="B217" s="5"/>
    </row>
    <row r="218" spans="1:2" s="6" customFormat="1" ht="18.75">
      <c r="A218" s="35"/>
      <c r="B218" s="36"/>
    </row>
    <row r="219" spans="1:2" s="6" customFormat="1" ht="18.75">
      <c r="A219" s="35"/>
      <c r="B219" s="36"/>
    </row>
    <row r="220" spans="1:2" s="6" customFormat="1" ht="18.75">
      <c r="A220" s="35"/>
      <c r="B220" s="36"/>
    </row>
    <row r="221" spans="1:2" s="6" customFormat="1" ht="18">
      <c r="A221" s="37"/>
      <c r="B221" s="37"/>
    </row>
    <row r="222" spans="1:2" s="6" customFormat="1" ht="18">
      <c r="A222" s="37"/>
      <c r="B222" s="37"/>
    </row>
    <row r="223" spans="1:2" s="6" customFormat="1" ht="18">
      <c r="A223" s="37"/>
      <c r="B223" s="37"/>
    </row>
    <row r="224" spans="1:2" s="6" customFormat="1" ht="18">
      <c r="A224" s="37"/>
      <c r="B224" s="37"/>
    </row>
    <row r="225" spans="1:2" s="6" customFormat="1" ht="18">
      <c r="A225" s="37"/>
      <c r="B225" s="37"/>
    </row>
    <row r="226" spans="1:2" s="6" customFormat="1" ht="18">
      <c r="A226" s="37"/>
      <c r="B226" s="37"/>
    </row>
    <row r="227" spans="1:2" s="6" customFormat="1" ht="18">
      <c r="A227" s="37"/>
      <c r="B227" s="37"/>
    </row>
    <row r="228" spans="1:2" s="6" customFormat="1" ht="18">
      <c r="A228" s="37"/>
      <c r="B228" s="37"/>
    </row>
    <row r="229" spans="1:2" s="6" customFormat="1" ht="18">
      <c r="A229" s="37"/>
      <c r="B229" s="37"/>
    </row>
    <row r="230" spans="1:2" s="6" customFormat="1" ht="18">
      <c r="A230" s="37"/>
      <c r="B230" s="37"/>
    </row>
    <row r="231" spans="1:2" s="6" customFormat="1" ht="18">
      <c r="A231" s="37"/>
      <c r="B231" s="37"/>
    </row>
    <row r="232" spans="1:2" s="6" customFormat="1" ht="18">
      <c r="A232" s="37"/>
      <c r="B232" s="37"/>
    </row>
    <row r="233" spans="1:2" s="6" customFormat="1" ht="18">
      <c r="A233" s="37"/>
      <c r="B233" s="37"/>
    </row>
    <row r="234" spans="1:2" s="6" customFormat="1" ht="18">
      <c r="A234" s="37"/>
      <c r="B234" s="37"/>
    </row>
    <row r="235" spans="1:2" s="6" customFormat="1" ht="18">
      <c r="A235" s="37"/>
      <c r="B235" s="37"/>
    </row>
    <row r="236" spans="1:2" s="6" customFormat="1" ht="18">
      <c r="A236" s="37"/>
      <c r="B236" s="37"/>
    </row>
    <row r="237" spans="1:2" s="6" customFormat="1" ht="18">
      <c r="A237" s="37"/>
      <c r="B237" s="37"/>
    </row>
    <row r="238" spans="1:2" s="6" customFormat="1" ht="18">
      <c r="A238" s="37"/>
      <c r="B238" s="37"/>
    </row>
    <row r="239" spans="1:2" s="6" customFormat="1" ht="18">
      <c r="A239" s="37"/>
      <c r="B239" s="37"/>
    </row>
    <row r="240" spans="1:2" s="6" customFormat="1" ht="18">
      <c r="A240" s="37"/>
      <c r="B240" s="37"/>
    </row>
    <row r="241" spans="1:2" s="6" customFormat="1" ht="18">
      <c r="A241" s="37"/>
      <c r="B241" s="37"/>
    </row>
    <row r="242" spans="1:2" s="6" customFormat="1" ht="18">
      <c r="A242" s="37"/>
      <c r="B242" s="37"/>
    </row>
    <row r="243" spans="1:2" ht="18">
      <c r="A243" s="4"/>
      <c r="B243" s="4"/>
    </row>
    <row r="244" spans="1:2" ht="18">
      <c r="A244" s="4"/>
      <c r="B244" s="4"/>
    </row>
    <row r="245" spans="1:2" ht="18">
      <c r="A245" s="4"/>
      <c r="B245" s="4"/>
    </row>
    <row r="246" spans="1:2" ht="18">
      <c r="A246" s="4"/>
      <c r="B246" s="4"/>
    </row>
    <row r="247" spans="1:2" ht="18">
      <c r="A247" s="4"/>
      <c r="B247" s="4"/>
    </row>
    <row r="248" spans="1:2" ht="18">
      <c r="A248" s="4"/>
      <c r="B248" s="4"/>
    </row>
    <row r="249" spans="1:2" ht="18">
      <c r="A249" s="4"/>
      <c r="B249" s="4"/>
    </row>
    <row r="250" spans="1:2" ht="18">
      <c r="A250" s="4"/>
      <c r="B250" s="4"/>
    </row>
    <row r="251" spans="1:2" ht="18">
      <c r="A251" s="4"/>
      <c r="B251" s="4"/>
    </row>
    <row r="252" spans="1:2" ht="18">
      <c r="A252" s="4"/>
      <c r="B252" s="4"/>
    </row>
    <row r="253" spans="1:2" ht="18">
      <c r="A253" s="4"/>
      <c r="B253" s="4"/>
    </row>
    <row r="254" spans="1:2" ht="18">
      <c r="A254" s="4"/>
      <c r="B254" s="4"/>
    </row>
    <row r="255" spans="1:2" ht="18">
      <c r="A255" s="4"/>
      <c r="B255" s="4"/>
    </row>
    <row r="256" spans="1:2" ht="18">
      <c r="A256" s="4"/>
      <c r="B256" s="4"/>
    </row>
    <row r="257" spans="1:2" ht="18">
      <c r="A257" s="4"/>
      <c r="B257" s="4"/>
    </row>
    <row r="258" spans="1:2" ht="18">
      <c r="A258" s="4"/>
      <c r="B258" s="4"/>
    </row>
    <row r="259" spans="1:2" ht="18">
      <c r="A259" s="4"/>
      <c r="B259" s="4"/>
    </row>
    <row r="260" spans="1:2" ht="18">
      <c r="A260" s="4"/>
      <c r="B260" s="4"/>
    </row>
    <row r="261" spans="1:2" ht="18">
      <c r="A261" s="4"/>
      <c r="B261" s="4"/>
    </row>
    <row r="262" spans="1:2" ht="18">
      <c r="A262" s="4"/>
      <c r="B262" s="4"/>
    </row>
    <row r="263" spans="1:2" ht="18">
      <c r="A263" s="4"/>
      <c r="B263" s="4"/>
    </row>
    <row r="264" spans="1:2" ht="18">
      <c r="A264" s="4"/>
      <c r="B264" s="4"/>
    </row>
    <row r="265" spans="1:2" ht="18">
      <c r="A265" s="4"/>
      <c r="B265" s="4"/>
    </row>
    <row r="266" spans="1:2" ht="18">
      <c r="A266" s="4"/>
      <c r="B266" s="4"/>
    </row>
    <row r="267" spans="1:2" ht="18">
      <c r="A267" s="4"/>
      <c r="B267" s="4"/>
    </row>
    <row r="268" spans="1:2" ht="18">
      <c r="A268" s="4"/>
      <c r="B268" s="4"/>
    </row>
    <row r="269" spans="1:2" ht="18">
      <c r="A269" s="4"/>
      <c r="B269" s="4"/>
    </row>
    <row r="270" spans="1:2" ht="18">
      <c r="A270" s="4"/>
      <c r="B270" s="4"/>
    </row>
    <row r="271" spans="1:2" ht="18">
      <c r="A271" s="4"/>
      <c r="B271" s="4"/>
    </row>
    <row r="272" spans="1:2" ht="18">
      <c r="A272" s="4"/>
      <c r="B272" s="4"/>
    </row>
    <row r="273" spans="1:2" ht="18">
      <c r="A273" s="4"/>
      <c r="B273" s="4"/>
    </row>
    <row r="274" spans="1:2" ht="18">
      <c r="A274" s="4"/>
      <c r="B274" s="4"/>
    </row>
    <row r="275" spans="1:2" ht="18">
      <c r="A275" s="4"/>
      <c r="B275" s="4"/>
    </row>
    <row r="276" spans="1:2" ht="18">
      <c r="A276" s="4"/>
      <c r="B276" s="4"/>
    </row>
    <row r="277" spans="1:2" ht="18">
      <c r="A277" s="4"/>
      <c r="B277" s="4"/>
    </row>
    <row r="278" spans="1:2" ht="18">
      <c r="A278" s="4"/>
      <c r="B278" s="4"/>
    </row>
    <row r="279" spans="1:2" ht="18">
      <c r="A279" s="4"/>
      <c r="B279" s="4"/>
    </row>
    <row r="280" spans="1:2" ht="18">
      <c r="A280" s="4"/>
      <c r="B280" s="4"/>
    </row>
    <row r="281" spans="1:2" ht="18">
      <c r="A281" s="4"/>
      <c r="B281" s="4"/>
    </row>
    <row r="282" spans="1:2" ht="18">
      <c r="A282" s="4"/>
      <c r="B282" s="4"/>
    </row>
    <row r="283" spans="1:2" ht="18">
      <c r="A283" s="4"/>
      <c r="B283" s="1"/>
    </row>
    <row r="284" spans="1:2" ht="18">
      <c r="A284" s="4"/>
      <c r="B284" s="1"/>
    </row>
    <row r="285" spans="1:2" ht="15">
      <c r="A285" s="1"/>
      <c r="B285" s="1"/>
    </row>
    <row r="286" spans="1:2" ht="15">
      <c r="A286" s="1"/>
      <c r="B286" s="1"/>
    </row>
    <row r="287" spans="1:2" ht="15">
      <c r="A287" s="1"/>
      <c r="B287" s="1"/>
    </row>
    <row r="288" spans="1:2" ht="15">
      <c r="A288" s="1"/>
      <c r="B288" s="1"/>
    </row>
    <row r="289" spans="1:2" ht="15">
      <c r="A289" s="1"/>
      <c r="B289" s="1"/>
    </row>
    <row r="290" spans="1:2" ht="15">
      <c r="A290" s="1"/>
      <c r="B290" s="1"/>
    </row>
    <row r="291" spans="1:2" ht="15">
      <c r="A291" s="1"/>
      <c r="B291" s="1"/>
    </row>
    <row r="292" spans="1:2" ht="15">
      <c r="A292" s="1"/>
      <c r="B292" s="1"/>
    </row>
    <row r="293" spans="1:2" ht="15">
      <c r="A293" s="1"/>
      <c r="B293" s="1"/>
    </row>
    <row r="294" spans="1:2" ht="15">
      <c r="A294" s="1"/>
      <c r="B294" s="1"/>
    </row>
    <row r="295" spans="1:2" ht="15">
      <c r="A295" s="1"/>
      <c r="B295" s="1"/>
    </row>
    <row r="296" spans="1:2" ht="15">
      <c r="A296" s="1"/>
      <c r="B296" s="1"/>
    </row>
    <row r="297" spans="1:2" ht="15">
      <c r="A297" s="1"/>
      <c r="B297" s="1"/>
    </row>
    <row r="298" spans="1:2" ht="15">
      <c r="A298" s="1"/>
      <c r="B298" s="1"/>
    </row>
    <row r="299" spans="1:2" ht="15">
      <c r="A299" s="1"/>
      <c r="B299" s="1"/>
    </row>
    <row r="300" spans="1:2" ht="15">
      <c r="A300" s="1"/>
      <c r="B300" s="1"/>
    </row>
    <row r="301" spans="1:2" ht="15">
      <c r="A301" s="1"/>
      <c r="B301" s="1"/>
    </row>
    <row r="302" spans="1:2" ht="15">
      <c r="A302" s="1"/>
      <c r="B302" s="1"/>
    </row>
    <row r="303" spans="1:2" ht="15">
      <c r="A303" s="1"/>
      <c r="B303" s="1"/>
    </row>
    <row r="304" spans="1:2" ht="15">
      <c r="A304" s="1"/>
      <c r="B304" s="1"/>
    </row>
    <row r="305" spans="1:2" ht="15">
      <c r="A305" s="1"/>
      <c r="B305" s="1"/>
    </row>
    <row r="306" spans="1:2" ht="15">
      <c r="A306" s="1"/>
      <c r="B306" s="1"/>
    </row>
    <row r="307" spans="1:2" ht="15">
      <c r="A307" s="1"/>
      <c r="B307" s="1"/>
    </row>
    <row r="308" spans="1:2" ht="15">
      <c r="A308" s="1"/>
      <c r="B308" s="1"/>
    </row>
    <row r="309" spans="1:2" ht="15">
      <c r="A309" s="1"/>
      <c r="B309" s="1"/>
    </row>
    <row r="310" spans="1:2" ht="15">
      <c r="A310" s="1"/>
      <c r="B310" s="1"/>
    </row>
    <row r="311" spans="1:2" ht="15">
      <c r="A311" s="1"/>
      <c r="B311" s="1"/>
    </row>
    <row r="312" spans="1:2" ht="15">
      <c r="A312" s="1"/>
      <c r="B312" s="1"/>
    </row>
    <row r="313" spans="1:2" ht="15">
      <c r="A313" s="1"/>
      <c r="B313" s="1"/>
    </row>
    <row r="314" spans="1:2" ht="15">
      <c r="A314" s="1"/>
      <c r="B314" s="1"/>
    </row>
    <row r="315" spans="1:2" ht="15">
      <c r="A315" s="1"/>
      <c r="B315" s="1"/>
    </row>
    <row r="316" spans="1:2" ht="15">
      <c r="A316" s="1"/>
      <c r="B316" s="1"/>
    </row>
    <row r="317" spans="1:2" ht="15">
      <c r="A317" s="1"/>
      <c r="B317" s="1"/>
    </row>
    <row r="318" spans="1:2" ht="15">
      <c r="A318" s="1"/>
      <c r="B318" s="1"/>
    </row>
    <row r="319" spans="1:2" ht="15">
      <c r="A319" s="1"/>
      <c r="B319" s="1"/>
    </row>
    <row r="320" spans="1:2" ht="15">
      <c r="A320" s="1"/>
      <c r="B320" s="1"/>
    </row>
    <row r="321" spans="1:2" ht="15">
      <c r="A321" s="1"/>
      <c r="B321" s="1"/>
    </row>
    <row r="322" spans="1:2" ht="15">
      <c r="A322" s="1"/>
      <c r="B322" s="1"/>
    </row>
    <row r="323" spans="1:2" ht="15">
      <c r="A323" s="1"/>
      <c r="B323" s="1"/>
    </row>
    <row r="324" spans="1:2" ht="15">
      <c r="A324" s="1"/>
      <c r="B324" s="1"/>
    </row>
    <row r="325" spans="1:2" ht="15">
      <c r="A325" s="1"/>
      <c r="B325" s="1"/>
    </row>
    <row r="326" spans="1:2" ht="15">
      <c r="A326" s="1"/>
      <c r="B326" s="1"/>
    </row>
    <row r="327" spans="1:2" ht="15">
      <c r="A327" s="1"/>
      <c r="B327" s="1"/>
    </row>
    <row r="328" spans="1:2" ht="15">
      <c r="A328" s="1"/>
      <c r="B328" s="1"/>
    </row>
    <row r="329" spans="1:2" ht="15">
      <c r="A329" s="1"/>
      <c r="B329" s="1"/>
    </row>
    <row r="330" spans="1:2" ht="15">
      <c r="A330" s="1"/>
      <c r="B330" s="1"/>
    </row>
    <row r="331" spans="1:2" ht="15">
      <c r="A331" s="1"/>
      <c r="B331" s="1"/>
    </row>
    <row r="332" spans="1:2" ht="15">
      <c r="A332" s="1"/>
      <c r="B332" s="1"/>
    </row>
    <row r="333" spans="1:2" ht="15">
      <c r="A333" s="1"/>
      <c r="B333" s="1"/>
    </row>
    <row r="334" spans="1:2" ht="15">
      <c r="A334" s="1"/>
      <c r="B334" s="1"/>
    </row>
    <row r="335" spans="1:2" ht="15">
      <c r="A335" s="1"/>
      <c r="B335" s="1"/>
    </row>
    <row r="336" spans="1:2" ht="15">
      <c r="A336" s="1"/>
      <c r="B336" s="1"/>
    </row>
    <row r="337" spans="1:2" ht="15">
      <c r="A337" s="1"/>
      <c r="B337" s="1"/>
    </row>
    <row r="338" spans="1:2" ht="15">
      <c r="A338" s="1"/>
      <c r="B338" s="1"/>
    </row>
    <row r="339" spans="1:2" ht="15">
      <c r="A339" s="1"/>
      <c r="B339" s="1"/>
    </row>
    <row r="340" spans="1:2" ht="15">
      <c r="A340" s="1"/>
      <c r="B340" s="1"/>
    </row>
    <row r="341" spans="1:2" ht="15">
      <c r="A341" s="1"/>
      <c r="B341" s="1"/>
    </row>
    <row r="342" spans="1:2" ht="15">
      <c r="A342" s="1"/>
      <c r="B342" s="1"/>
    </row>
    <row r="343" spans="1:2" ht="15">
      <c r="A343" s="1"/>
      <c r="B343" s="1"/>
    </row>
    <row r="344" spans="1:2" ht="15">
      <c r="A344" s="1"/>
      <c r="B344" s="1"/>
    </row>
    <row r="345" spans="1:2" ht="15">
      <c r="A345" s="1"/>
      <c r="B345" s="1"/>
    </row>
    <row r="346" spans="1:2" ht="15">
      <c r="A346" s="1"/>
      <c r="B346" s="1"/>
    </row>
    <row r="347" spans="1:2" ht="15">
      <c r="A347" s="1"/>
      <c r="B347" s="1"/>
    </row>
    <row r="348" spans="1:2" ht="15">
      <c r="A348" s="1"/>
      <c r="B348" s="1"/>
    </row>
    <row r="349" spans="1:2" ht="15">
      <c r="A349" s="1"/>
      <c r="B349" s="1"/>
    </row>
    <row r="350" spans="1:2" ht="15">
      <c r="A350" s="1"/>
      <c r="B350" s="1"/>
    </row>
    <row r="351" spans="1:2" ht="15">
      <c r="A351" s="1"/>
      <c r="B351" s="1"/>
    </row>
    <row r="352" spans="1:2" ht="15">
      <c r="A352" s="1"/>
      <c r="B352" s="1"/>
    </row>
    <row r="353" spans="1:2" ht="15">
      <c r="A353" s="1"/>
      <c r="B353" s="1"/>
    </row>
    <row r="354" spans="1:2" ht="15">
      <c r="A354" s="1"/>
      <c r="B354" s="1"/>
    </row>
    <row r="355" spans="1:2" ht="15">
      <c r="A355" s="1"/>
      <c r="B355" s="1"/>
    </row>
    <row r="356" spans="1:2" ht="15">
      <c r="A356" s="1"/>
      <c r="B356" s="1"/>
    </row>
    <row r="357" spans="1:2" ht="15">
      <c r="A357" s="1"/>
      <c r="B357" s="1"/>
    </row>
    <row r="358" spans="1:2" ht="15">
      <c r="A358" s="1"/>
      <c r="B358" s="1"/>
    </row>
    <row r="359" spans="1:2" ht="15">
      <c r="A359" s="1"/>
      <c r="B359" s="1"/>
    </row>
    <row r="360" spans="1:2" ht="15">
      <c r="A360" s="1"/>
      <c r="B360" s="1"/>
    </row>
    <row r="361" spans="1:2" ht="15">
      <c r="A361" s="1"/>
      <c r="B361" s="1"/>
    </row>
    <row r="362" spans="1:2" ht="15">
      <c r="A362" s="1"/>
      <c r="B362" s="1"/>
    </row>
    <row r="363" spans="1:2" ht="15">
      <c r="A363" s="1"/>
      <c r="B363" s="1"/>
    </row>
    <row r="364" spans="1:2" ht="15">
      <c r="A364" s="1"/>
      <c r="B364" s="1"/>
    </row>
    <row r="365" spans="1:2" ht="15">
      <c r="A365" s="1"/>
      <c r="B365" s="1"/>
    </row>
    <row r="366" spans="1:2" ht="15">
      <c r="A366" s="1"/>
      <c r="B366" s="1"/>
    </row>
    <row r="367" spans="1:2" ht="15">
      <c r="A367" s="1"/>
      <c r="B367" s="1"/>
    </row>
    <row r="368" spans="1:2" ht="15">
      <c r="A368" s="1"/>
      <c r="B368" s="1"/>
    </row>
    <row r="369" spans="1:2" ht="15">
      <c r="A369" s="1"/>
      <c r="B369" s="1"/>
    </row>
    <row r="370" spans="1:2" ht="15">
      <c r="A370" s="1"/>
      <c r="B370" s="1"/>
    </row>
    <row r="371" spans="1:2" ht="15">
      <c r="A371" s="1"/>
      <c r="B371" s="1"/>
    </row>
    <row r="372" spans="1:2" ht="15">
      <c r="A372" s="1"/>
      <c r="B372" s="1"/>
    </row>
    <row r="373" spans="1:2" ht="15">
      <c r="A373" s="1"/>
      <c r="B373" s="1"/>
    </row>
    <row r="374" spans="1:2" ht="15">
      <c r="A374" s="1"/>
      <c r="B374" s="1"/>
    </row>
    <row r="375" spans="1:2" ht="15">
      <c r="A375" s="1"/>
      <c r="B375" s="1"/>
    </row>
    <row r="376" spans="1:2" ht="15">
      <c r="A376" s="1"/>
      <c r="B376" s="1"/>
    </row>
    <row r="377" spans="1:2" ht="15">
      <c r="A377" s="1"/>
      <c r="B377" s="1"/>
    </row>
    <row r="378" spans="1:2" ht="15">
      <c r="A378" s="1"/>
      <c r="B378" s="1"/>
    </row>
    <row r="379" spans="1:2" ht="15">
      <c r="A379" s="1"/>
      <c r="B379" s="2"/>
    </row>
    <row r="380" spans="1:2" ht="15">
      <c r="A380" s="1"/>
      <c r="B380" s="2"/>
    </row>
    <row r="381" spans="1:2" ht="15">
      <c r="A381" s="1"/>
      <c r="B381" s="2"/>
    </row>
    <row r="382" spans="1:2" ht="15">
      <c r="A382" s="1"/>
      <c r="B382" s="2"/>
    </row>
    <row r="383" spans="1:2" ht="12.75">
      <c r="A383" s="2"/>
      <c r="B383" s="2"/>
    </row>
    <row r="384" spans="1:2" ht="12.75">
      <c r="A384" s="2"/>
      <c r="B384" s="2"/>
    </row>
    <row r="385" spans="1:2" ht="12.75">
      <c r="A385" s="2"/>
      <c r="B385" s="2"/>
    </row>
    <row r="386" spans="1:2" ht="12.75">
      <c r="A386" s="2"/>
      <c r="B386" s="2"/>
    </row>
    <row r="387" spans="1:2" ht="12.75">
      <c r="A387" s="2"/>
      <c r="B387" s="2"/>
    </row>
    <row r="388" spans="1:2" ht="12.75">
      <c r="A388" s="2"/>
      <c r="B388" s="2"/>
    </row>
    <row r="389" spans="1:2" ht="12.75">
      <c r="A389" s="2"/>
      <c r="B389" s="2"/>
    </row>
    <row r="390" spans="1:2" ht="12.75">
      <c r="A390" s="2"/>
      <c r="B390" s="2"/>
    </row>
    <row r="391" spans="1:2" ht="12.75">
      <c r="A391" s="2"/>
      <c r="B391" s="2"/>
    </row>
    <row r="392" spans="1:2" ht="12.75">
      <c r="A392" s="2"/>
      <c r="B392" s="2"/>
    </row>
    <row r="393" spans="1:2" ht="12.75">
      <c r="A393" s="2"/>
      <c r="B393" s="2"/>
    </row>
    <row r="394" spans="1:2" ht="12.75">
      <c r="A394" s="2"/>
      <c r="B394" s="2"/>
    </row>
    <row r="395" spans="1:2" ht="12.75">
      <c r="A395" s="2"/>
      <c r="B395" s="2"/>
    </row>
    <row r="396" spans="1:2" ht="12.75">
      <c r="A396" s="2"/>
      <c r="B396" s="2"/>
    </row>
    <row r="397" spans="1:2" ht="12.75">
      <c r="A397" s="2"/>
      <c r="B397" s="2"/>
    </row>
    <row r="398" spans="1:2" ht="12.75">
      <c r="A398" s="2"/>
      <c r="B398" s="2"/>
    </row>
    <row r="399" spans="1:2" ht="12.75">
      <c r="A399" s="2"/>
      <c r="B399" s="2"/>
    </row>
    <row r="400" spans="1:2" ht="12.75">
      <c r="A400" s="2"/>
      <c r="B400" s="2"/>
    </row>
    <row r="401" spans="1:2" ht="12.75">
      <c r="A401" s="2"/>
      <c r="B401" s="2"/>
    </row>
    <row r="402" spans="1:2" ht="12.75">
      <c r="A402" s="2"/>
      <c r="B402" s="2"/>
    </row>
    <row r="403" spans="1:2" ht="12.75">
      <c r="A403" s="2"/>
      <c r="B403" s="2"/>
    </row>
    <row r="404" spans="1:2" ht="12.75">
      <c r="A404" s="2"/>
      <c r="B404" s="2"/>
    </row>
    <row r="405" spans="1:2" ht="12.75">
      <c r="A405" s="2"/>
      <c r="B405" s="2"/>
    </row>
    <row r="406" spans="1:2" ht="12.75">
      <c r="A406" s="2"/>
      <c r="B406" s="2"/>
    </row>
    <row r="407" spans="1:2" ht="12.75">
      <c r="A407" s="2"/>
      <c r="B407" s="2"/>
    </row>
    <row r="408" spans="1:2" ht="12.75">
      <c r="A408" s="2"/>
      <c r="B408" s="2"/>
    </row>
    <row r="409" spans="1:2" ht="12.75">
      <c r="A409" s="2"/>
      <c r="B409" s="2"/>
    </row>
    <row r="410" spans="1:2" ht="12.75">
      <c r="A410" s="2"/>
      <c r="B410" s="2"/>
    </row>
    <row r="411" spans="1:2" ht="12.75">
      <c r="A411" s="2"/>
      <c r="B411" s="2"/>
    </row>
    <row r="412" spans="1:2" ht="12.75">
      <c r="A412" s="2"/>
      <c r="B412" s="2"/>
    </row>
    <row r="413" spans="1:2" ht="12.75">
      <c r="A413" s="2"/>
      <c r="B413" s="2"/>
    </row>
    <row r="414" spans="1:2" ht="12.75">
      <c r="A414" s="2"/>
      <c r="B414" s="2"/>
    </row>
    <row r="415" spans="1:2" ht="12.75">
      <c r="A415" s="2"/>
      <c r="B415" s="2"/>
    </row>
    <row r="416" spans="1:2" ht="12.75">
      <c r="A416" s="2"/>
      <c r="B416" s="2"/>
    </row>
    <row r="417" spans="1:2" ht="12.75">
      <c r="A417" s="2"/>
      <c r="B417" s="2"/>
    </row>
    <row r="418" spans="1:2" ht="12.75">
      <c r="A418" s="2"/>
      <c r="B418" s="2"/>
    </row>
    <row r="419" spans="1:2" ht="12.75">
      <c r="A419" s="2"/>
      <c r="B419" s="2"/>
    </row>
    <row r="420" spans="1:2" ht="12.75">
      <c r="A420" s="2"/>
      <c r="B420" s="2"/>
    </row>
    <row r="421" spans="1:2" ht="12.75">
      <c r="A421" s="2"/>
      <c r="B421" s="2"/>
    </row>
    <row r="422" spans="1:2" ht="12.75">
      <c r="A422" s="2"/>
      <c r="B422" s="2"/>
    </row>
    <row r="423" spans="1:2" ht="12.75">
      <c r="A423" s="2"/>
      <c r="B423" s="2"/>
    </row>
    <row r="424" spans="1:2" ht="12.75">
      <c r="A424" s="2"/>
      <c r="B424" s="2"/>
    </row>
    <row r="425" spans="1:2" ht="12.75">
      <c r="A425" s="2"/>
      <c r="B425" s="2"/>
    </row>
    <row r="426" spans="1:2" ht="12.75">
      <c r="A426" s="2"/>
      <c r="B426" s="2"/>
    </row>
    <row r="427" spans="1:2" ht="12.75">
      <c r="A427" s="2"/>
      <c r="B427" s="2"/>
    </row>
    <row r="428" spans="1:2" ht="12.75">
      <c r="A428" s="2"/>
      <c r="B428" s="2"/>
    </row>
    <row r="429" spans="1:2" ht="12.75">
      <c r="A429" s="2"/>
      <c r="B429" s="2"/>
    </row>
    <row r="430" spans="1:2" ht="12.75">
      <c r="A430" s="2"/>
      <c r="B430" s="2"/>
    </row>
    <row r="431" spans="1:2" ht="12.75">
      <c r="A431" s="2"/>
      <c r="B431" s="2"/>
    </row>
    <row r="432" spans="1:2" ht="12.75">
      <c r="A432" s="2"/>
      <c r="B432" s="2"/>
    </row>
    <row r="433" spans="1:2" ht="12.75">
      <c r="A433" s="2"/>
      <c r="B433" s="2"/>
    </row>
    <row r="434" spans="1:2" ht="12.75">
      <c r="A434" s="2"/>
      <c r="B434" s="2"/>
    </row>
    <row r="435" spans="1:2" ht="12.75">
      <c r="A435" s="2"/>
      <c r="B435" s="2"/>
    </row>
    <row r="436" spans="1:2" ht="12.75">
      <c r="A436" s="2"/>
      <c r="B436" s="2"/>
    </row>
    <row r="437" spans="1:2" ht="12.75">
      <c r="A437" s="2"/>
      <c r="B437" s="2"/>
    </row>
    <row r="438" spans="1:2" ht="12.75">
      <c r="A438" s="2"/>
      <c r="B438" s="2"/>
    </row>
    <row r="439" spans="1:2" ht="12.75">
      <c r="A439" s="2"/>
      <c r="B439" s="2"/>
    </row>
    <row r="440" ht="12.75">
      <c r="A440" s="2"/>
    </row>
    <row r="441" ht="12.75">
      <c r="A441" s="2"/>
    </row>
    <row r="442" ht="12.75">
      <c r="A442" s="2"/>
    </row>
    <row r="443" ht="12.75">
      <c r="A443" s="2"/>
    </row>
  </sheetData>
  <sheetProtection/>
  <mergeCells count="16">
    <mergeCell ref="A8:E8"/>
    <mergeCell ref="A16:B16"/>
    <mergeCell ref="A20:A21"/>
    <mergeCell ref="B20:B21"/>
    <mergeCell ref="A18:E18"/>
    <mergeCell ref="A12:E12"/>
    <mergeCell ref="A13:E13"/>
    <mergeCell ref="A14:E14"/>
    <mergeCell ref="A15:E15"/>
    <mergeCell ref="A1:E1"/>
    <mergeCell ref="A6:E6"/>
    <mergeCell ref="A3:E3"/>
    <mergeCell ref="A2:E2"/>
    <mergeCell ref="A7:E7"/>
    <mergeCell ref="A5:E5"/>
    <mergeCell ref="A4:E4"/>
  </mergeCells>
  <printOptions/>
  <pageMargins left="0" right="0" top="0" bottom="0" header="0" footer="0"/>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Настя</cp:lastModifiedBy>
  <cp:lastPrinted>2019-01-14T04:27:31Z</cp:lastPrinted>
  <dcterms:created xsi:type="dcterms:W3CDTF">2008-10-21T11:31:35Z</dcterms:created>
  <dcterms:modified xsi:type="dcterms:W3CDTF">2019-01-15T04:37:04Z</dcterms:modified>
  <cp:category/>
  <cp:version/>
  <cp:contentType/>
  <cp:contentStatus/>
</cp:coreProperties>
</file>