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6" i="1" l="1"/>
  <c r="I16" i="1"/>
  <c r="G16" i="1"/>
  <c r="L11" i="1" l="1"/>
  <c r="L12" i="1"/>
  <c r="L13" i="1"/>
  <c r="L14" i="1"/>
  <c r="L15" i="1"/>
  <c r="L16" i="1"/>
  <c r="L17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9" i="1"/>
  <c r="L40" i="1"/>
  <c r="L41" i="1"/>
  <c r="L43" i="1"/>
  <c r="L44" i="1"/>
  <c r="L45" i="1"/>
  <c r="L4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9" i="1"/>
  <c r="K40" i="1"/>
  <c r="K41" i="1"/>
  <c r="K43" i="1"/>
  <c r="K44" i="1"/>
  <c r="K45" i="1"/>
  <c r="K46" i="1"/>
  <c r="J11" i="1"/>
  <c r="J12" i="1"/>
  <c r="J13" i="1"/>
  <c r="J14" i="1"/>
  <c r="J15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9" i="1"/>
  <c r="J40" i="1"/>
  <c r="J41" i="1"/>
  <c r="J43" i="1"/>
  <c r="J44" i="1"/>
  <c r="J45" i="1"/>
  <c r="J46" i="1"/>
  <c r="H38" i="1"/>
  <c r="H37" i="1" s="1"/>
  <c r="I38" i="1"/>
  <c r="G38" i="1"/>
  <c r="J38" i="1" s="1"/>
  <c r="H21" i="1"/>
  <c r="I21" i="1"/>
  <c r="G21" i="1"/>
  <c r="J21" i="1" s="1"/>
  <c r="J16" i="1"/>
  <c r="E10" i="1"/>
  <c r="E16" i="1"/>
  <c r="F16" i="1" s="1"/>
  <c r="F11" i="1"/>
  <c r="F12" i="1"/>
  <c r="F13" i="1"/>
  <c r="F14" i="1"/>
  <c r="F15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42" i="1"/>
  <c r="F43" i="1"/>
  <c r="F44" i="1"/>
  <c r="F45" i="1"/>
  <c r="F46" i="1"/>
  <c r="E38" i="1"/>
  <c r="E37" i="1" s="1"/>
  <c r="F37" i="1" s="1"/>
  <c r="E21" i="1"/>
  <c r="F21" i="1" s="1"/>
  <c r="D10" i="1"/>
  <c r="D48" i="1"/>
  <c r="D37" i="1"/>
  <c r="D38" i="1"/>
  <c r="D21" i="1"/>
  <c r="D16" i="1"/>
  <c r="L38" i="1" l="1"/>
  <c r="K38" i="1"/>
  <c r="I37" i="1"/>
  <c r="L37" i="1" s="1"/>
  <c r="G37" i="1"/>
  <c r="I10" i="1"/>
  <c r="L10" i="1" s="1"/>
  <c r="H10" i="1"/>
  <c r="G10" i="1"/>
  <c r="F38" i="1"/>
  <c r="F10" i="1"/>
  <c r="J37" i="1" l="1"/>
  <c r="K37" i="1"/>
  <c r="J10" i="1"/>
  <c r="K10" i="1"/>
  <c r="I48" i="1"/>
  <c r="H48" i="1"/>
  <c r="G48" i="1"/>
  <c r="E48" i="1"/>
  <c r="F48" i="1" s="1"/>
  <c r="L48" i="1" l="1"/>
  <c r="J48" i="1"/>
  <c r="K48" i="1"/>
</calcChain>
</file>

<file path=xl/sharedStrings.xml><?xml version="1.0" encoding="utf-8"?>
<sst xmlns="http://schemas.openxmlformats.org/spreadsheetml/2006/main" count="77" uniqueCount="76">
  <si>
    <t>Код бюджетной классификации</t>
  </si>
  <si>
    <t>Наименование доходов</t>
  </si>
  <si>
    <t>Отчет за 2018 год (отчетный финансовый год)</t>
  </si>
  <si>
    <t>Ожидаемое исполнение за 2019 год (оценка текущего финансового года)</t>
  </si>
  <si>
    <t>Темп роста (снижения) ожидаемого исполнения за 2019 год (оценки текущего финансового года) к отчету за 2018 год (отчетному финансовому году), %</t>
  </si>
  <si>
    <t>Темп роста (снижения), %</t>
  </si>
  <si>
    <t>на 2020 год</t>
  </si>
  <si>
    <t>на 2021 год</t>
  </si>
  <si>
    <t>на 2022 год</t>
  </si>
  <si>
    <t>показателей бюджета на 2020 год к ожидаемому исполнению за 2019 год (оценке текущего финансового года)</t>
  </si>
  <si>
    <t>показателей бюджета на 2021 год к показателям бюджета на 2020 год</t>
  </si>
  <si>
    <t>показателей бюджета на 2022 год к показателям бюджета на 2021 год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</si>
  <si>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</si>
  <si>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</si>
  <si>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</si>
  <si>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</si>
  <si>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1 03 02000 01 0000 110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</si>
  <si>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</si>
  <si>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</si>
  <si>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</si>
  <si>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</si>
  <si>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Единый сельскохозяйственный налог</t>
  </si>
  <si>
    <t>1 06 00000 00 0000 000</t>
  </si>
  <si>
    <t>НАЛОГИ НА ИМУЩЕСТВО</t>
  </si>
  <si>
    <t>Транспортный налог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</si>
  <si>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</si>
  <si>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</si>
  <si>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</si>
  <si>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1,122,794.8</t>
  </si>
  <si>
    <t>2,636,396.0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</si>
  <si>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</si>
  <si>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</si>
  <si>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</si>
  <si>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</si>
  <si>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</si>
  <si>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</si>
  <si>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</si>
  <si>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</si>
  <si>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</si>
  <si>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</si>
  <si>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</si>
  <si>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</si>
  <si>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</si>
  <si>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</si>
  <si>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</si>
  <si>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</si>
  <si>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</si>
  <si>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</si>
  <si>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</si>
  <si>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</si>
  <si>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</si>
  <si>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</si>
  <si>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2 07 00000 00 0000 000</t>
  </si>
  <si>
    <t>ПРОЧИЕ БЕЗВОЗМЕЗДНЫЕ ПОСТУПЛЕНИЯ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</si>
  <si>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</si>
  <si>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</si>
  <si>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</si>
  <si>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Сведения</t>
  </si>
  <si>
    <t>в сравнении с ожидаемым исполнением за 2019 год (оценка текущего финансового года)</t>
  </si>
  <si>
    <t>и отчетом за 2018 год (отчетный финансовый год)</t>
  </si>
  <si>
    <t xml:space="preserve">Показатели бюджета </t>
  </si>
  <si>
    <t>1 05 02000 00 0000 110</t>
  </si>
  <si>
    <t>Единый налог на вмененный доход</t>
  </si>
  <si>
    <t>тыс.рублей</t>
  </si>
  <si>
    <t>Доходы от уплаты акцизов</t>
  </si>
  <si>
    <t>1 05 03000 00 0000 110</t>
  </si>
  <si>
    <t>1 05 04000 00 0000 110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</si>
  <si>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</si>
  <si>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</si>
  <si>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</si>
  <si>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1 06 01000 00 0000 110</t>
  </si>
  <si>
    <t>1 06 04000 00 0000 110</t>
  </si>
  <si>
    <t>1 06 06000 00 0000 110</t>
  </si>
  <si>
    <t>1 11 00000 00 0000 120</t>
  </si>
  <si>
    <t>1 08 00000 00 0000 110</t>
  </si>
  <si>
    <t xml:space="preserve">о доходах бюджета Беловского городского округа по видам доходов на 2020 год и на плановый период 2021 и 2022гг.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</si>
</sst>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topLeftCell="C15" workbookViewId="0">
      <selection activeCell="G47" sqref="G47"/>
    </sheetView>
  </sheetViews>
  <sheetFormatPr defaultRowHeight="15" x14ac:dyDescent="0.25"/>
  <cols>
    <col min="2" max="2" width="17.85546875" customWidth="1"/>
    <col min="3" max="3" width="36.85546875" customWidth="1"/>
    <col min="4" max="4" width="18.28515625" customWidth="1"/>
    <col min="5" max="5" width="19.28515625" customWidth="1"/>
    <col min="6" max="6" width="15.28515625" customWidth="1"/>
    <col min="7" max="7" width="18.85546875" customWidth="1"/>
    <col min="8" max="8" width="17.7109375" customWidth="1"/>
    <col min="9" max="9" width="17.85546875" customWidth="1"/>
    <col min="10" max="10" width="12.28515625" customWidth="1"/>
    <col min="11" max="11" width="11.85546875" customWidth="1"/>
    <col min="12" max="12" width="16.28515625" customWidth="1"/>
  </cols>
  <sheetData>
    <row r="1" spans="2:12" ht="15.75" thickBot="1" x14ac:dyDescent="0.3">
      <c r="D1" s="8"/>
      <c r="E1" s="8"/>
      <c r="F1" s="8"/>
      <c r="G1" s="8"/>
      <c r="H1" s="8"/>
      <c r="I1" s="8"/>
    </row>
    <row r="2" spans="2:12" ht="18" thickBot="1" x14ac:dyDescent="0.3">
      <c r="D2" s="20" t="s">
        <v>57</v>
      </c>
      <c r="E2" s="21"/>
      <c r="F2" s="21"/>
      <c r="G2" s="21"/>
      <c r="H2" s="21"/>
      <c r="I2" s="22"/>
    </row>
    <row r="3" spans="2:12" ht="33" customHeight="1" thickBot="1" x14ac:dyDescent="0.3">
      <c r="D3" s="20" t="s">
        <v>75</v>
      </c>
      <c r="E3" s="21"/>
      <c r="F3" s="21"/>
      <c r="G3" s="21"/>
      <c r="H3" s="21"/>
      <c r="I3" s="22"/>
    </row>
    <row r="4" spans="2:12" ht="18" thickBot="1" x14ac:dyDescent="0.3">
      <c r="D4" s="20" t="s">
        <v>58</v>
      </c>
      <c r="E4" s="21"/>
      <c r="F4" s="21"/>
      <c r="G4" s="21"/>
      <c r="H4" s="21"/>
      <c r="I4" s="22"/>
    </row>
    <row r="5" spans="2:12" ht="18" thickBot="1" x14ac:dyDescent="0.3">
      <c r="D5" s="20" t="s">
        <v>59</v>
      </c>
      <c r="E5" s="21"/>
      <c r="F5" s="21"/>
      <c r="G5" s="21"/>
      <c r="H5" s="21"/>
      <c r="I5" s="22"/>
    </row>
    <row r="6" spans="2:12" ht="15.75" thickBot="1" x14ac:dyDescent="0.3">
      <c r="L6" t="s">
        <v>63</v>
      </c>
    </row>
    <row r="7" spans="2:12" ht="102.75" customHeight="1" thickBot="1" x14ac:dyDescent="0.3">
      <c r="B7" s="23" t="s">
        <v>0</v>
      </c>
      <c r="C7" s="23" t="s">
        <v>1</v>
      </c>
      <c r="D7" s="23" t="s">
        <v>2</v>
      </c>
      <c r="E7" s="23" t="s">
        <v>3</v>
      </c>
      <c r="F7" s="25" t="s">
        <v>4</v>
      </c>
      <c r="G7" s="17" t="s">
        <v>60</v>
      </c>
      <c r="H7" s="18"/>
      <c r="I7" s="19"/>
      <c r="J7" s="17" t="s">
        <v>5</v>
      </c>
      <c r="K7" s="18"/>
      <c r="L7" s="19"/>
    </row>
    <row r="8" spans="2:12" ht="242.25" thickBot="1" x14ac:dyDescent="0.3">
      <c r="B8" s="24"/>
      <c r="C8" s="24"/>
      <c r="D8" s="24"/>
      <c r="E8" s="24"/>
      <c r="F8" s="26"/>
      <c r="G8" s="1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</row>
    <row r="9" spans="2:12" ht="18" thickBot="1" x14ac:dyDescent="0.3"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2:12" ht="35.25" thickBot="1" x14ac:dyDescent="0.3">
      <c r="B10" s="4" t="s">
        <v>12</v>
      </c>
      <c r="C10" s="5" t="s">
        <v>13</v>
      </c>
      <c r="D10" s="9">
        <f>D13+D15+D16+D21+D28+D29+D31+D32+D33+D35</f>
        <v>1508412.7</v>
      </c>
      <c r="E10" s="12">
        <f>E13+E15+E16+E21+E28+E29+E31+E32+E33+E35+E36</f>
        <v>1446843</v>
      </c>
      <c r="F10" s="9">
        <f>E10/D10*100</f>
        <v>95.91824571617569</v>
      </c>
      <c r="G10" s="12">
        <f>G13+G15+G16+G21+G28+G29+G31+G32+G33+G35+G36</f>
        <v>1503248</v>
      </c>
      <c r="H10" s="12">
        <f t="shared" ref="H10:I10" si="0">H13+H15+H16+H21+H28+H29+H31+H32+H33+H35+H36</f>
        <v>1540054</v>
      </c>
      <c r="I10" s="12">
        <f t="shared" si="0"/>
        <v>1591808</v>
      </c>
      <c r="J10" s="13">
        <f>G10/E10*100</f>
        <v>103.89848794927991</v>
      </c>
      <c r="K10" s="13">
        <f>H10/G10*100</f>
        <v>102.44843166263983</v>
      </c>
      <c r="L10" s="13">
        <f>I10/H10*100</f>
        <v>103.36053151383004</v>
      </c>
    </row>
    <row r="11" spans="2:12" ht="0.75" customHeight="1" thickBot="1" x14ac:dyDescent="0.3">
      <c r="B11" s="3"/>
      <c r="C11" s="6"/>
      <c r="D11" s="10"/>
      <c r="E11" s="14"/>
      <c r="F11" s="9" t="e">
        <f t="shared" ref="F11:F48" si="1">E11/D11*100</f>
        <v>#DIV/0!</v>
      </c>
      <c r="G11" s="14"/>
      <c r="H11" s="14"/>
      <c r="I11" s="14"/>
      <c r="J11" s="13" t="e">
        <f t="shared" ref="J11:J48" si="2">G11/E11*100</f>
        <v>#DIV/0!</v>
      </c>
      <c r="K11" s="13" t="e">
        <f t="shared" ref="K11:K48" si="3">H11/G11*100</f>
        <v>#DIV/0!</v>
      </c>
      <c r="L11" s="13" t="e">
        <f t="shared" ref="L11:L48" si="4">I11/H11*100</f>
        <v>#DIV/0!</v>
      </c>
    </row>
    <row r="12" spans="2:12" ht="18" hidden="1" thickBot="1" x14ac:dyDescent="0.3">
      <c r="B12" s="3"/>
      <c r="C12" s="6"/>
      <c r="D12" s="10"/>
      <c r="E12" s="14"/>
      <c r="F12" s="9" t="e">
        <f t="shared" si="1"/>
        <v>#DIV/0!</v>
      </c>
      <c r="G12" s="15"/>
      <c r="H12" s="15"/>
      <c r="I12" s="15"/>
      <c r="J12" s="13" t="e">
        <f t="shared" si="2"/>
        <v>#DIV/0!</v>
      </c>
      <c r="K12" s="13" t="e">
        <f t="shared" si="3"/>
        <v>#DIV/0!</v>
      </c>
      <c r="L12" s="13" t="e">
        <f t="shared" si="4"/>
        <v>#DIV/0!</v>
      </c>
    </row>
    <row r="13" spans="2:12" ht="33.75" customHeight="1" thickBot="1" x14ac:dyDescent="0.3">
      <c r="B13" s="3" t="s">
        <v>14</v>
      </c>
      <c r="C13" s="6" t="s">
        <v>15</v>
      </c>
      <c r="D13" s="10">
        <v>686418.2</v>
      </c>
      <c r="E13" s="14">
        <v>744705</v>
      </c>
      <c r="F13" s="9">
        <f t="shared" si="1"/>
        <v>108.49144151480832</v>
      </c>
      <c r="G13" s="15">
        <v>779157</v>
      </c>
      <c r="H13" s="15">
        <v>819212</v>
      </c>
      <c r="I13" s="15">
        <v>867346</v>
      </c>
      <c r="J13" s="13">
        <f t="shared" si="2"/>
        <v>104.626261405523</v>
      </c>
      <c r="K13" s="13">
        <f t="shared" si="3"/>
        <v>105.14081244216507</v>
      </c>
      <c r="L13" s="13">
        <f t="shared" si="4"/>
        <v>105.87564635283664</v>
      </c>
    </row>
    <row r="14" spans="2:12" ht="0.75" hidden="1" customHeight="1" thickBot="1" x14ac:dyDescent="0.3">
      <c r="B14" s="3"/>
      <c r="C14" s="6"/>
      <c r="D14" s="10"/>
      <c r="E14" s="14"/>
      <c r="F14" s="9" t="e">
        <f t="shared" si="1"/>
        <v>#DIV/0!</v>
      </c>
      <c r="G14" s="14"/>
      <c r="H14" s="14"/>
      <c r="I14" s="14"/>
      <c r="J14" s="13" t="e">
        <f t="shared" si="2"/>
        <v>#DIV/0!</v>
      </c>
      <c r="K14" s="13" t="e">
        <f t="shared" si="3"/>
        <v>#DIV/0!</v>
      </c>
      <c r="L14" s="13" t="e">
        <f t="shared" si="4"/>
        <v>#DIV/0!</v>
      </c>
    </row>
    <row r="15" spans="2:12" ht="35.25" thickBot="1" x14ac:dyDescent="0.3">
      <c r="B15" s="3" t="s">
        <v>16</v>
      </c>
      <c r="C15" s="6" t="s">
        <v>64</v>
      </c>
      <c r="D15" s="10">
        <v>15472.4</v>
      </c>
      <c r="E15" s="14">
        <v>17874</v>
      </c>
      <c r="F15" s="9">
        <f t="shared" si="1"/>
        <v>115.52183242418759</v>
      </c>
      <c r="G15" s="14">
        <v>16857</v>
      </c>
      <c r="H15" s="14">
        <v>17531</v>
      </c>
      <c r="I15" s="14">
        <v>17531</v>
      </c>
      <c r="J15" s="13">
        <f t="shared" si="2"/>
        <v>94.31017119838873</v>
      </c>
      <c r="K15" s="16">
        <f t="shared" si="3"/>
        <v>103.99833896897432</v>
      </c>
      <c r="L15" s="16">
        <f t="shared" si="4"/>
        <v>100</v>
      </c>
    </row>
    <row r="16" spans="2:12" ht="35.25" thickBot="1" x14ac:dyDescent="0.3">
      <c r="B16" s="3" t="s">
        <v>17</v>
      </c>
      <c r="C16" s="6" t="s">
        <v>18</v>
      </c>
      <c r="D16" s="10">
        <f>D17+D18+D19+D20</f>
        <v>110524.5</v>
      </c>
      <c r="E16" s="14">
        <f>E17+E18+E19+E20</f>
        <v>113637</v>
      </c>
      <c r="F16" s="9">
        <f t="shared" si="1"/>
        <v>102.8161176933621</v>
      </c>
      <c r="G16" s="14">
        <f>G17+G18+G20+G19</f>
        <v>112439</v>
      </c>
      <c r="H16" s="14">
        <f t="shared" ref="H16:I16" si="5">H17+H18+H20+H19</f>
        <v>73528</v>
      </c>
      <c r="I16" s="14">
        <f t="shared" si="5"/>
        <v>62754</v>
      </c>
      <c r="J16" s="13">
        <f t="shared" si="2"/>
        <v>98.945765903710935</v>
      </c>
      <c r="K16" s="13">
        <f t="shared" si="3"/>
        <v>65.393680128780943</v>
      </c>
      <c r="L16" s="13">
        <f t="shared" si="4"/>
        <v>85.347078663910352</v>
      </c>
    </row>
    <row r="17" spans="2:12" ht="52.5" thickBot="1" x14ac:dyDescent="0.3">
      <c r="B17" s="3" t="s">
        <v>19</v>
      </c>
      <c r="C17" s="6" t="s">
        <v>20</v>
      </c>
      <c r="D17" s="10">
        <v>46544.7</v>
      </c>
      <c r="E17" s="14">
        <v>52267</v>
      </c>
      <c r="F17" s="9">
        <f t="shared" si="1"/>
        <v>112.29420320680981</v>
      </c>
      <c r="G17" s="14">
        <v>55591</v>
      </c>
      <c r="H17" s="14">
        <v>58037</v>
      </c>
      <c r="I17" s="14">
        <v>60474</v>
      </c>
      <c r="J17" s="13">
        <f t="shared" si="2"/>
        <v>106.35965331853751</v>
      </c>
      <c r="K17" s="13">
        <f t="shared" si="3"/>
        <v>104.39999280459067</v>
      </c>
      <c r="L17" s="13">
        <f t="shared" si="4"/>
        <v>104.19904543653186</v>
      </c>
    </row>
    <row r="18" spans="2:12" ht="35.25" thickBot="1" x14ac:dyDescent="0.3">
      <c r="B18" s="3" t="s">
        <v>61</v>
      </c>
      <c r="C18" s="6" t="s">
        <v>62</v>
      </c>
      <c r="D18" s="10">
        <v>61229.5</v>
      </c>
      <c r="E18" s="14">
        <v>59445</v>
      </c>
      <c r="F18" s="9">
        <f t="shared" si="1"/>
        <v>97.085555165402297</v>
      </c>
      <c r="G18" s="14">
        <v>55230</v>
      </c>
      <c r="H18" s="14">
        <v>13810</v>
      </c>
      <c r="I18" s="14"/>
      <c r="J18" s="13">
        <f t="shared" si="2"/>
        <v>92.909412061569512</v>
      </c>
      <c r="K18" s="16">
        <f t="shared" si="3"/>
        <v>25.004526525439076</v>
      </c>
      <c r="L18" s="13"/>
    </row>
    <row r="19" spans="2:12" ht="35.25" thickBot="1" x14ac:dyDescent="0.3">
      <c r="B19" s="3" t="s">
        <v>65</v>
      </c>
      <c r="C19" s="6" t="s">
        <v>21</v>
      </c>
      <c r="D19" s="10">
        <v>2180.1999999999998</v>
      </c>
      <c r="E19" s="14">
        <v>1417</v>
      </c>
      <c r="F19" s="12">
        <f t="shared" si="1"/>
        <v>64.994037244289515</v>
      </c>
      <c r="G19" s="14">
        <v>987</v>
      </c>
      <c r="H19" s="14">
        <v>1023</v>
      </c>
      <c r="I19" s="14">
        <v>1594</v>
      </c>
      <c r="J19" s="13">
        <f t="shared" si="2"/>
        <v>69.654199011997179</v>
      </c>
      <c r="K19" s="13">
        <f t="shared" si="3"/>
        <v>103.64741641337385</v>
      </c>
      <c r="L19" s="13">
        <f t="shared" si="4"/>
        <v>155.81622678396872</v>
      </c>
    </row>
    <row r="20" spans="2:12" ht="52.5" thickBot="1" x14ac:dyDescent="0.3">
      <c r="B20" s="3" t="s">
        <v>66</v>
      </c>
      <c r="C20" s="6" t="s">
        <v>67</v>
      </c>
      <c r="D20" s="10">
        <v>570.1</v>
      </c>
      <c r="E20" s="14">
        <v>508</v>
      </c>
      <c r="F20" s="9">
        <f t="shared" si="1"/>
        <v>89.107174179968425</v>
      </c>
      <c r="G20" s="14">
        <v>631</v>
      </c>
      <c r="H20" s="14">
        <v>658</v>
      </c>
      <c r="I20" s="14">
        <v>686</v>
      </c>
      <c r="J20" s="13">
        <f t="shared" si="2"/>
        <v>124.21259842519686</v>
      </c>
      <c r="K20" s="13">
        <f t="shared" si="3"/>
        <v>104.27892234548335</v>
      </c>
      <c r="L20" s="13">
        <f t="shared" si="4"/>
        <v>104.25531914893618</v>
      </c>
    </row>
    <row r="21" spans="2:12" ht="35.25" thickBot="1" x14ac:dyDescent="0.3">
      <c r="B21" s="3" t="s">
        <v>22</v>
      </c>
      <c r="C21" s="6" t="s">
        <v>23</v>
      </c>
      <c r="D21" s="10">
        <f>D22+D23+D24</f>
        <v>75762.5</v>
      </c>
      <c r="E21" s="14">
        <f>E22+E23+E24</f>
        <v>79359</v>
      </c>
      <c r="F21" s="9">
        <f t="shared" si="1"/>
        <v>104.74707144035638</v>
      </c>
      <c r="G21" s="14">
        <f>G22+G23+G24</f>
        <v>82881</v>
      </c>
      <c r="H21" s="14">
        <f t="shared" ref="H21:I21" si="6">H22+H23+H24</f>
        <v>84823</v>
      </c>
      <c r="I21" s="14">
        <f t="shared" si="6"/>
        <v>86948</v>
      </c>
      <c r="J21" s="13">
        <f t="shared" si="2"/>
        <v>104.43805995539259</v>
      </c>
      <c r="K21" s="13">
        <f t="shared" si="3"/>
        <v>102.34311844692994</v>
      </c>
      <c r="L21" s="13">
        <f t="shared" si="4"/>
        <v>102.50521674545818</v>
      </c>
    </row>
    <row r="22" spans="2:12" ht="35.25" thickBot="1" x14ac:dyDescent="0.3">
      <c r="B22" s="3" t="s">
        <v>70</v>
      </c>
      <c r="C22" s="6" t="s">
        <v>68</v>
      </c>
      <c r="D22" s="10">
        <v>15079.1</v>
      </c>
      <c r="E22" s="14">
        <v>17546</v>
      </c>
      <c r="F22" s="9">
        <f t="shared" si="1"/>
        <v>116.35972969209037</v>
      </c>
      <c r="G22" s="14">
        <v>17930</v>
      </c>
      <c r="H22" s="14">
        <v>19723</v>
      </c>
      <c r="I22" s="14">
        <v>21695</v>
      </c>
      <c r="J22" s="13">
        <f t="shared" si="2"/>
        <v>102.18853299897413</v>
      </c>
      <c r="K22" s="16">
        <f t="shared" si="3"/>
        <v>110.00000000000001</v>
      </c>
      <c r="L22" s="16">
        <f t="shared" si="4"/>
        <v>109.99847893322516</v>
      </c>
    </row>
    <row r="23" spans="2:12" ht="35.25" thickBot="1" x14ac:dyDescent="0.3">
      <c r="B23" s="3" t="s">
        <v>71</v>
      </c>
      <c r="C23" s="6" t="s">
        <v>24</v>
      </c>
      <c r="D23" s="10">
        <v>4905</v>
      </c>
      <c r="E23" s="14">
        <v>4982</v>
      </c>
      <c r="F23" s="9">
        <f t="shared" si="1"/>
        <v>101.56982670744139</v>
      </c>
      <c r="G23" s="14">
        <v>4951</v>
      </c>
      <c r="H23" s="14">
        <v>5100</v>
      </c>
      <c r="I23" s="14">
        <v>5253</v>
      </c>
      <c r="J23" s="13">
        <f t="shared" si="2"/>
        <v>99.377759935768779</v>
      </c>
      <c r="K23" s="16">
        <f t="shared" si="3"/>
        <v>103.00949303171076</v>
      </c>
      <c r="L23" s="16">
        <f t="shared" si="4"/>
        <v>103</v>
      </c>
    </row>
    <row r="24" spans="2:12" ht="33.75" customHeight="1" thickBot="1" x14ac:dyDescent="0.3">
      <c r="B24" s="3" t="s">
        <v>72</v>
      </c>
      <c r="C24" s="6" t="s">
        <v>69</v>
      </c>
      <c r="D24" s="10">
        <v>55778.400000000001</v>
      </c>
      <c r="E24" s="14">
        <v>56831</v>
      </c>
      <c r="F24" s="9">
        <f t="shared" si="1"/>
        <v>101.88711042267258</v>
      </c>
      <c r="G24" s="14">
        <v>60000</v>
      </c>
      <c r="H24" s="14">
        <v>60000</v>
      </c>
      <c r="I24" s="14">
        <v>60000</v>
      </c>
      <c r="J24" s="13">
        <f t="shared" si="2"/>
        <v>105.57618201333779</v>
      </c>
      <c r="K24" s="16">
        <f t="shared" si="3"/>
        <v>100</v>
      </c>
      <c r="L24" s="16">
        <f t="shared" si="4"/>
        <v>100</v>
      </c>
    </row>
    <row r="25" spans="2:12" ht="1.5" hidden="1" customHeight="1" thickBot="1" x14ac:dyDescent="0.3">
      <c r="B25" s="3"/>
      <c r="C25" s="6"/>
      <c r="D25" s="10"/>
      <c r="E25" s="14"/>
      <c r="F25" s="9" t="e">
        <f t="shared" si="1"/>
        <v>#DIV/0!</v>
      </c>
      <c r="G25" s="14"/>
      <c r="H25" s="14"/>
      <c r="I25" s="14"/>
      <c r="J25" s="13" t="e">
        <f t="shared" si="2"/>
        <v>#DIV/0!</v>
      </c>
      <c r="K25" s="13" t="e">
        <f t="shared" si="3"/>
        <v>#DIV/0!</v>
      </c>
      <c r="L25" s="13" t="e">
        <f t="shared" si="4"/>
        <v>#DIV/0!</v>
      </c>
    </row>
    <row r="26" spans="2:12" ht="18" hidden="1" thickBot="1" x14ac:dyDescent="0.3">
      <c r="B26" s="3"/>
      <c r="C26" s="6"/>
      <c r="D26" s="10"/>
      <c r="E26" s="14"/>
      <c r="F26" s="9" t="e">
        <f t="shared" si="1"/>
        <v>#DIV/0!</v>
      </c>
      <c r="G26" s="14"/>
      <c r="H26" s="14"/>
      <c r="I26" s="14"/>
      <c r="J26" s="13" t="e">
        <f t="shared" si="2"/>
        <v>#DIV/0!</v>
      </c>
      <c r="K26" s="13" t="e">
        <f t="shared" si="3"/>
        <v>#DIV/0!</v>
      </c>
      <c r="L26" s="13" t="e">
        <f t="shared" si="4"/>
        <v>#DIV/0!</v>
      </c>
    </row>
    <row r="27" spans="2:12" ht="18" hidden="1" thickBot="1" x14ac:dyDescent="0.3">
      <c r="B27" s="3"/>
      <c r="C27" s="6"/>
      <c r="D27" s="10"/>
      <c r="E27" s="14"/>
      <c r="F27" s="9" t="e">
        <f t="shared" si="1"/>
        <v>#DIV/0!</v>
      </c>
      <c r="G27" s="14"/>
      <c r="H27" s="14"/>
      <c r="I27" s="14"/>
      <c r="J27" s="13" t="e">
        <f t="shared" si="2"/>
        <v>#DIV/0!</v>
      </c>
      <c r="K27" s="13" t="e">
        <f t="shared" si="3"/>
        <v>#DIV/0!</v>
      </c>
      <c r="L27" s="13" t="e">
        <f t="shared" si="4"/>
        <v>#DIV/0!</v>
      </c>
    </row>
    <row r="28" spans="2:12" ht="35.25" thickBot="1" x14ac:dyDescent="0.3">
      <c r="B28" s="3" t="s">
        <v>74</v>
      </c>
      <c r="C28" s="6" t="s">
        <v>25</v>
      </c>
      <c r="D28" s="10">
        <v>32873.5</v>
      </c>
      <c r="E28" s="14">
        <v>32775</v>
      </c>
      <c r="F28" s="9">
        <f t="shared" si="1"/>
        <v>99.700366556648973</v>
      </c>
      <c r="G28" s="14">
        <v>22635</v>
      </c>
      <c r="H28" s="14">
        <v>23145</v>
      </c>
      <c r="I28" s="14">
        <v>23645</v>
      </c>
      <c r="J28" s="13">
        <f t="shared" si="2"/>
        <v>69.061784897025163</v>
      </c>
      <c r="K28" s="13">
        <f t="shared" si="3"/>
        <v>102.25314777998675</v>
      </c>
      <c r="L28" s="13">
        <f t="shared" si="4"/>
        <v>102.16029379995679</v>
      </c>
    </row>
    <row r="29" spans="2:12" ht="131.25" customHeight="1" thickBot="1" x14ac:dyDescent="0.3">
      <c r="B29" s="3" t="s">
        <v>73</v>
      </c>
      <c r="C29" s="6" t="s">
        <v>27</v>
      </c>
      <c r="D29" s="10">
        <v>540972.80000000005</v>
      </c>
      <c r="E29" s="14">
        <v>422091</v>
      </c>
      <c r="F29" s="12">
        <f t="shared" si="1"/>
        <v>78.024440415488542</v>
      </c>
      <c r="G29" s="14">
        <v>460674</v>
      </c>
      <c r="H29" s="14">
        <v>492925</v>
      </c>
      <c r="I29" s="14">
        <v>505841</v>
      </c>
      <c r="J29" s="13">
        <f t="shared" si="2"/>
        <v>109.14091984903729</v>
      </c>
      <c r="K29" s="16">
        <f t="shared" si="3"/>
        <v>107.00082921979535</v>
      </c>
      <c r="L29" s="13">
        <f t="shared" si="4"/>
        <v>102.62027691839531</v>
      </c>
    </row>
    <row r="30" spans="2:12" ht="121.5" hidden="1" thickBot="1" x14ac:dyDescent="0.3">
      <c r="B30" s="3" t="s">
        <v>26</v>
      </c>
      <c r="C30" s="6" t="s">
        <v>27</v>
      </c>
      <c r="D30" s="10" t="s">
        <v>28</v>
      </c>
      <c r="E30" s="14" t="s">
        <v>29</v>
      </c>
      <c r="F30" s="9" t="e">
        <f t="shared" si="1"/>
        <v>#VALUE!</v>
      </c>
      <c r="G30" s="14"/>
      <c r="H30" s="14"/>
      <c r="I30" s="14"/>
      <c r="J30" s="13" t="e">
        <f t="shared" si="2"/>
        <v>#VALUE!</v>
      </c>
      <c r="K30" s="13" t="e">
        <f t="shared" si="3"/>
        <v>#DIV/0!</v>
      </c>
      <c r="L30" s="13" t="e">
        <f t="shared" si="4"/>
        <v>#DIV/0!</v>
      </c>
    </row>
    <row r="31" spans="2:12" ht="69.75" thickBot="1" x14ac:dyDescent="0.3">
      <c r="B31" s="3" t="s">
        <v>30</v>
      </c>
      <c r="C31" s="6" t="s">
        <v>31</v>
      </c>
      <c r="D31" s="10">
        <v>11427.2</v>
      </c>
      <c r="E31" s="14">
        <v>2460</v>
      </c>
      <c r="F31" s="9">
        <f t="shared" si="1"/>
        <v>21.527583309997198</v>
      </c>
      <c r="G31" s="14">
        <v>4681</v>
      </c>
      <c r="H31" s="14">
        <v>4887</v>
      </c>
      <c r="I31" s="14">
        <v>5092</v>
      </c>
      <c r="J31" s="13">
        <f t="shared" si="2"/>
        <v>190.28455284552845</v>
      </c>
      <c r="K31" s="13">
        <f t="shared" si="3"/>
        <v>104.4007690664388</v>
      </c>
      <c r="L31" s="13">
        <f t="shared" si="4"/>
        <v>104.19480253734396</v>
      </c>
    </row>
    <row r="32" spans="2:12" ht="69.75" thickBot="1" x14ac:dyDescent="0.3">
      <c r="B32" s="3" t="s">
        <v>32</v>
      </c>
      <c r="C32" s="6" t="s">
        <v>33</v>
      </c>
      <c r="D32" s="10">
        <v>2939.5</v>
      </c>
      <c r="E32" s="14">
        <v>3863</v>
      </c>
      <c r="F32" s="9">
        <f t="shared" si="1"/>
        <v>131.41690763735329</v>
      </c>
      <c r="G32" s="14">
        <v>3891</v>
      </c>
      <c r="H32" s="14">
        <v>3891</v>
      </c>
      <c r="I32" s="14">
        <v>3891</v>
      </c>
      <c r="J32" s="13">
        <f t="shared" si="2"/>
        <v>100.72482526533781</v>
      </c>
      <c r="K32" s="16">
        <f t="shared" si="3"/>
        <v>100</v>
      </c>
      <c r="L32" s="16">
        <f t="shared" si="4"/>
        <v>100</v>
      </c>
    </row>
    <row r="33" spans="2:12" ht="66" customHeight="1" thickBot="1" x14ac:dyDescent="0.3">
      <c r="B33" s="3" t="s">
        <v>34</v>
      </c>
      <c r="C33" s="6" t="s">
        <v>35</v>
      </c>
      <c r="D33" s="10">
        <v>18569.8</v>
      </c>
      <c r="E33" s="14">
        <v>16227</v>
      </c>
      <c r="F33" s="9">
        <f t="shared" si="1"/>
        <v>87.383816734698271</v>
      </c>
      <c r="G33" s="14">
        <v>12003</v>
      </c>
      <c r="H33" s="14">
        <v>12035</v>
      </c>
      <c r="I33" s="14">
        <v>10635</v>
      </c>
      <c r="J33" s="16">
        <f t="shared" si="2"/>
        <v>73.969310408578295</v>
      </c>
      <c r="K33" s="13">
        <f t="shared" si="3"/>
        <v>100.26660001666249</v>
      </c>
      <c r="L33" s="13">
        <f t="shared" si="4"/>
        <v>88.367262152056497</v>
      </c>
    </row>
    <row r="34" spans="2:12" ht="1.5" hidden="1" customHeight="1" thickBot="1" x14ac:dyDescent="0.3">
      <c r="B34" s="3"/>
      <c r="C34" s="6"/>
      <c r="D34" s="10"/>
      <c r="E34" s="14"/>
      <c r="F34" s="9" t="e">
        <f t="shared" si="1"/>
        <v>#DIV/0!</v>
      </c>
      <c r="G34" s="14"/>
      <c r="H34" s="14"/>
      <c r="I34" s="14"/>
      <c r="J34" s="16" t="e">
        <f t="shared" si="2"/>
        <v>#DIV/0!</v>
      </c>
      <c r="K34" s="13" t="e">
        <f t="shared" si="3"/>
        <v>#DIV/0!</v>
      </c>
      <c r="L34" s="13" t="e">
        <f t="shared" si="4"/>
        <v>#DIV/0!</v>
      </c>
    </row>
    <row r="35" spans="2:12" ht="35.25" thickBot="1" x14ac:dyDescent="0.3">
      <c r="B35" s="3" t="s">
        <v>36</v>
      </c>
      <c r="C35" s="6" t="s">
        <v>37</v>
      </c>
      <c r="D35" s="10">
        <v>13452.3</v>
      </c>
      <c r="E35" s="14">
        <v>13850</v>
      </c>
      <c r="F35" s="9">
        <f t="shared" si="1"/>
        <v>102.95637177285668</v>
      </c>
      <c r="G35" s="14">
        <v>8030</v>
      </c>
      <c r="H35" s="14">
        <v>8077</v>
      </c>
      <c r="I35" s="14">
        <v>8125</v>
      </c>
      <c r="J35" s="16">
        <f t="shared" si="2"/>
        <v>57.978339350180505</v>
      </c>
      <c r="K35" s="13">
        <f t="shared" si="3"/>
        <v>100.58530510585304</v>
      </c>
      <c r="L35" s="13">
        <f t="shared" si="4"/>
        <v>100.59428005447569</v>
      </c>
    </row>
    <row r="36" spans="2:12" ht="35.25" thickBot="1" x14ac:dyDescent="0.3">
      <c r="B36" s="3" t="s">
        <v>38</v>
      </c>
      <c r="C36" s="6" t="s">
        <v>39</v>
      </c>
      <c r="D36" s="10"/>
      <c r="E36" s="14">
        <v>2</v>
      </c>
      <c r="F36" s="9"/>
      <c r="G36" s="15"/>
      <c r="H36" s="15"/>
      <c r="I36" s="15"/>
      <c r="J36" s="13"/>
      <c r="K36" s="13"/>
      <c r="L36" s="13"/>
    </row>
    <row r="37" spans="2:12" ht="35.25" thickBot="1" x14ac:dyDescent="0.3">
      <c r="B37" s="4" t="s">
        <v>40</v>
      </c>
      <c r="C37" s="5" t="s">
        <v>41</v>
      </c>
      <c r="D37" s="9">
        <f>D38+D45+D47</f>
        <v>3173887.1000000006</v>
      </c>
      <c r="E37" s="12">
        <f>E38+E45+E47</f>
        <v>4176968</v>
      </c>
      <c r="F37" s="9">
        <f t="shared" si="1"/>
        <v>131.60417709880102</v>
      </c>
      <c r="G37" s="9">
        <f>G38+G45+G47</f>
        <v>4302888.3999999994</v>
      </c>
      <c r="H37" s="9">
        <f t="shared" ref="H37:I37" si="7">H38+H45+H47</f>
        <v>2329113.9</v>
      </c>
      <c r="I37" s="9">
        <f t="shared" si="7"/>
        <v>2149484.2000000002</v>
      </c>
      <c r="J37" s="13">
        <f t="shared" si="2"/>
        <v>103.01463645400202</v>
      </c>
      <c r="K37" s="13">
        <f t="shared" si="3"/>
        <v>54.129079898981345</v>
      </c>
      <c r="L37" s="13">
        <f t="shared" si="4"/>
        <v>92.287637800796276</v>
      </c>
    </row>
    <row r="38" spans="2:12" ht="87" thickBot="1" x14ac:dyDescent="0.3">
      <c r="B38" s="3" t="s">
        <v>42</v>
      </c>
      <c r="C38" s="6" t="s">
        <v>43</v>
      </c>
      <c r="D38" s="10">
        <f>D39+D40+D41+D42</f>
        <v>3165420.4000000004</v>
      </c>
      <c r="E38" s="14">
        <f>E39+E40+E41+E42</f>
        <v>4168907</v>
      </c>
      <c r="F38" s="9">
        <f t="shared" si="1"/>
        <v>131.7015269125074</v>
      </c>
      <c r="G38" s="10">
        <f>G39+G40+G41+G42</f>
        <v>4294554.6999999993</v>
      </c>
      <c r="H38" s="10">
        <f t="shared" ref="H38:I38" si="8">H39+H40+H41+H42</f>
        <v>2328375.9</v>
      </c>
      <c r="I38" s="10">
        <f t="shared" si="8"/>
        <v>2148746.2000000002</v>
      </c>
      <c r="J38" s="13">
        <f t="shared" si="2"/>
        <v>103.01392427319678</v>
      </c>
      <c r="K38" s="13">
        <f t="shared" si="3"/>
        <v>54.216934295888706</v>
      </c>
      <c r="L38" s="13">
        <f t="shared" si="4"/>
        <v>92.285193297181962</v>
      </c>
    </row>
    <row r="39" spans="2:12" ht="52.5" thickBot="1" x14ac:dyDescent="0.3">
      <c r="B39" s="3" t="s">
        <v>44</v>
      </c>
      <c r="C39" s="6" t="s">
        <v>45</v>
      </c>
      <c r="D39" s="10">
        <v>815764</v>
      </c>
      <c r="E39" s="14">
        <v>772459</v>
      </c>
      <c r="F39" s="9">
        <f t="shared" si="1"/>
        <v>94.691479398453467</v>
      </c>
      <c r="G39" s="14">
        <v>698060</v>
      </c>
      <c r="H39" s="14">
        <v>230929</v>
      </c>
      <c r="I39" s="14">
        <v>158480</v>
      </c>
      <c r="J39" s="13">
        <f t="shared" si="2"/>
        <v>90.368550304935283</v>
      </c>
      <c r="K39" s="13">
        <f t="shared" si="3"/>
        <v>33.08154026874481</v>
      </c>
      <c r="L39" s="13">
        <f t="shared" si="4"/>
        <v>68.627153800518769</v>
      </c>
    </row>
    <row r="40" spans="2:12" ht="69.75" thickBot="1" x14ac:dyDescent="0.3">
      <c r="B40" s="3" t="s">
        <v>46</v>
      </c>
      <c r="C40" s="6" t="s">
        <v>47</v>
      </c>
      <c r="D40" s="10">
        <v>301701.8</v>
      </c>
      <c r="E40" s="14">
        <v>1164802</v>
      </c>
      <c r="F40" s="9">
        <f t="shared" si="1"/>
        <v>386.07724581026702</v>
      </c>
      <c r="G40" s="11">
        <v>1767779</v>
      </c>
      <c r="H40" s="11">
        <v>257650.4</v>
      </c>
      <c r="I40" s="11">
        <v>139741.4</v>
      </c>
      <c r="J40" s="13">
        <f t="shared" si="2"/>
        <v>151.76648048337827</v>
      </c>
      <c r="K40" s="16">
        <f t="shared" si="3"/>
        <v>14.574808276373913</v>
      </c>
      <c r="L40" s="13">
        <f t="shared" si="4"/>
        <v>54.236826335220123</v>
      </c>
    </row>
    <row r="41" spans="2:12" ht="52.5" thickBot="1" x14ac:dyDescent="0.3">
      <c r="B41" s="3" t="s">
        <v>48</v>
      </c>
      <c r="C41" s="6" t="s">
        <v>49</v>
      </c>
      <c r="D41" s="10">
        <v>1992558.1</v>
      </c>
      <c r="E41" s="14">
        <v>2216778</v>
      </c>
      <c r="F41" s="9">
        <f t="shared" si="1"/>
        <v>111.2528663530564</v>
      </c>
      <c r="G41" s="10">
        <v>1817890.1</v>
      </c>
      <c r="H41" s="10">
        <v>1828887.7</v>
      </c>
      <c r="I41" s="10">
        <v>1833278.2</v>
      </c>
      <c r="J41" s="13">
        <f t="shared" si="2"/>
        <v>82.005960903617776</v>
      </c>
      <c r="K41" s="13">
        <f t="shared" si="3"/>
        <v>100.60496506361962</v>
      </c>
      <c r="L41" s="13">
        <f t="shared" si="4"/>
        <v>100.24006394706466</v>
      </c>
    </row>
    <row r="42" spans="2:12" ht="35.25" thickBot="1" x14ac:dyDescent="0.3">
      <c r="B42" s="3" t="s">
        <v>50</v>
      </c>
      <c r="C42" s="6" t="s">
        <v>51</v>
      </c>
      <c r="D42" s="10">
        <v>55396.5</v>
      </c>
      <c r="E42" s="14">
        <v>14868</v>
      </c>
      <c r="F42" s="9">
        <f t="shared" si="1"/>
        <v>26.839240746256532</v>
      </c>
      <c r="G42" s="10">
        <v>10825.6</v>
      </c>
      <c r="H42" s="10">
        <v>10908.8</v>
      </c>
      <c r="I42" s="10">
        <v>17246.599999999999</v>
      </c>
      <c r="J42" s="13"/>
      <c r="K42" s="13"/>
      <c r="L42" s="13"/>
    </row>
    <row r="43" spans="2:12" ht="2.25" hidden="1" customHeight="1" thickBot="1" x14ac:dyDescent="0.3">
      <c r="B43" s="3"/>
      <c r="C43" s="6"/>
      <c r="D43" s="10"/>
      <c r="E43" s="14"/>
      <c r="F43" s="9" t="e">
        <f t="shared" si="1"/>
        <v>#DIV/0!</v>
      </c>
      <c r="G43" s="10"/>
      <c r="H43" s="10"/>
      <c r="I43" s="10"/>
      <c r="J43" s="13" t="e">
        <f t="shared" si="2"/>
        <v>#DIV/0!</v>
      </c>
      <c r="K43" s="13" t="e">
        <f t="shared" si="3"/>
        <v>#DIV/0!</v>
      </c>
      <c r="L43" s="13" t="e">
        <f t="shared" si="4"/>
        <v>#DIV/0!</v>
      </c>
    </row>
    <row r="44" spans="2:12" ht="1.5" hidden="1" customHeight="1" thickBot="1" x14ac:dyDescent="0.3">
      <c r="B44" s="7"/>
      <c r="C44" s="6"/>
      <c r="D44" s="10"/>
      <c r="E44" s="14"/>
      <c r="F44" s="9" t="e">
        <f t="shared" si="1"/>
        <v>#DIV/0!</v>
      </c>
      <c r="G44" s="10"/>
      <c r="H44" s="10"/>
      <c r="I44" s="10"/>
      <c r="J44" s="13" t="e">
        <f t="shared" si="2"/>
        <v>#DIV/0!</v>
      </c>
      <c r="K44" s="13" t="e">
        <f t="shared" si="3"/>
        <v>#DIV/0!</v>
      </c>
      <c r="L44" s="13" t="e">
        <f t="shared" si="4"/>
        <v>#DIV/0!</v>
      </c>
    </row>
    <row r="45" spans="2:12" ht="34.5" customHeight="1" thickBot="1" x14ac:dyDescent="0.3">
      <c r="B45" s="3" t="s">
        <v>52</v>
      </c>
      <c r="C45" s="6" t="s">
        <v>53</v>
      </c>
      <c r="D45" s="10">
        <v>8881</v>
      </c>
      <c r="E45" s="14">
        <v>8061</v>
      </c>
      <c r="F45" s="9">
        <f t="shared" si="1"/>
        <v>90.766805539916675</v>
      </c>
      <c r="G45" s="14">
        <v>8333.7000000000007</v>
      </c>
      <c r="H45" s="14">
        <v>738</v>
      </c>
      <c r="I45" s="14">
        <v>738</v>
      </c>
      <c r="J45" s="13">
        <f t="shared" si="2"/>
        <v>103.38295496836622</v>
      </c>
      <c r="K45" s="16">
        <f t="shared" si="3"/>
        <v>8.8556103531444599</v>
      </c>
      <c r="L45" s="16">
        <f t="shared" si="4"/>
        <v>100</v>
      </c>
    </row>
    <row r="46" spans="2:12" ht="1.5" hidden="1" customHeight="1" thickBot="1" x14ac:dyDescent="0.3">
      <c r="B46" s="3"/>
      <c r="C46" s="6"/>
      <c r="D46" s="10"/>
      <c r="E46" s="14"/>
      <c r="F46" s="9" t="e">
        <f t="shared" si="1"/>
        <v>#DIV/0!</v>
      </c>
      <c r="G46" s="10"/>
      <c r="H46" s="10"/>
      <c r="I46" s="10"/>
      <c r="J46" s="13" t="e">
        <f t="shared" si="2"/>
        <v>#DIV/0!</v>
      </c>
      <c r="K46" s="13" t="e">
        <f t="shared" si="3"/>
        <v>#DIV/0!</v>
      </c>
      <c r="L46" s="13" t="e">
        <f t="shared" si="4"/>
        <v>#DIV/0!</v>
      </c>
    </row>
    <row r="47" spans="2:12" ht="121.5" thickBot="1" x14ac:dyDescent="0.3">
      <c r="B47" s="3" t="s">
        <v>54</v>
      </c>
      <c r="C47" s="6" t="s">
        <v>55</v>
      </c>
      <c r="D47" s="10">
        <v>-414.3</v>
      </c>
      <c r="E47" s="14"/>
      <c r="F47" s="9"/>
      <c r="G47" s="10"/>
      <c r="H47" s="10"/>
      <c r="I47" s="10"/>
      <c r="J47" s="13"/>
      <c r="K47" s="13"/>
      <c r="L47" s="13"/>
    </row>
    <row r="48" spans="2:12" ht="35.25" thickBot="1" x14ac:dyDescent="0.3">
      <c r="B48" s="4" t="s">
        <v>56</v>
      </c>
      <c r="C48" s="5"/>
      <c r="D48" s="9">
        <f>D10+D37</f>
        <v>4682299.8000000007</v>
      </c>
      <c r="E48" s="12">
        <f>E10+E37</f>
        <v>5623811</v>
      </c>
      <c r="F48" s="9">
        <f t="shared" si="1"/>
        <v>120.10787946555664</v>
      </c>
      <c r="G48" s="9">
        <f>G10+G37</f>
        <v>5806136.3999999994</v>
      </c>
      <c r="H48" s="9">
        <f t="shared" ref="H48:I48" si="9">H10+H37</f>
        <v>3869167.9</v>
      </c>
      <c r="I48" s="9">
        <f t="shared" si="9"/>
        <v>3741292.2</v>
      </c>
      <c r="J48" s="13">
        <f t="shared" si="2"/>
        <v>103.24202573664014</v>
      </c>
      <c r="K48" s="13">
        <f t="shared" si="3"/>
        <v>66.639287013649906</v>
      </c>
      <c r="L48" s="13">
        <f t="shared" si="4"/>
        <v>96.695007730215082</v>
      </c>
    </row>
  </sheetData>
  <mergeCells count="11">
    <mergeCell ref="B7:B8"/>
    <mergeCell ref="C7:C8"/>
    <mergeCell ref="D7:D8"/>
    <mergeCell ref="E7:E8"/>
    <mergeCell ref="F7:F8"/>
    <mergeCell ref="J7:L7"/>
    <mergeCell ref="D2:I2"/>
    <mergeCell ref="D3:I3"/>
    <mergeCell ref="D4:I4"/>
    <mergeCell ref="D5:I5"/>
    <mergeCell ref="G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Колечкина</dc:creator>
  <cp:lastModifiedBy>Колечкина</cp:lastModifiedBy>
  <cp:lastPrinted>2019-12-04T06:57:42Z</cp:lastPrinted>
  <dcterms:created xsi:type="dcterms:W3CDTF">2019-12-03T09:34:41Z</dcterms:created>
  <dcterms:modified xsi:type="dcterms:W3CDTF">2019-12-11T01:44:37Z</dcterms:modified>
</cp:coreProperties>
</file>