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.Белово" sheetId="1" r:id="rId1"/>
    <sheet name="Лист2" sheetId="2" r:id="rId2"/>
    <sheet name="Лист3" sheetId="3" r:id="rId3"/>
  </sheets>
  <definedNames>
    <definedName name="_xlnm.Print_Titles" localSheetId="0">'г.Белово'!$2:$2</definedName>
    <definedName name="_xlnm.Print_Area" localSheetId="0">'г.Белово'!$A:$C</definedName>
  </definedNames>
  <calcPr fullCalcOnLoad="1"/>
</workbook>
</file>

<file path=xl/sharedStrings.xml><?xml version="1.0" encoding="utf-8"?>
<sst xmlns="http://schemas.openxmlformats.org/spreadsheetml/2006/main" count="127" uniqueCount="85">
  <si>
    <t>Показатель</t>
  </si>
  <si>
    <t>№ 596 «0 долгосрочной государственной экономической политике»</t>
  </si>
  <si>
    <t>Создание и модернизация высокопроизводительных рабочих мест</t>
  </si>
  <si>
    <t>Рост реальной заработной платы</t>
  </si>
  <si>
    <t>Средняя заработная плата педагогических работников образовательных учреждений общего образования</t>
  </si>
  <si>
    <t>рублей</t>
  </si>
  <si>
    <t>Средняя заработная плата педагогических работников дошкольных образовательных учреждений общего образования</t>
  </si>
  <si>
    <t>Средняя заработная плата работников учреждений культуры</t>
  </si>
  <si>
    <t>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</si>
  <si>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</si>
  <si>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</si>
  <si>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Снижение смертности от ДТП</t>
  </si>
  <si>
    <t>Снижение младенческой смертности</t>
  </si>
  <si>
    <t>Доля инвестиций в общем Обороте организаций (кр., ср., и мп.)</t>
  </si>
  <si>
    <t>Единица измерения</t>
  </si>
  <si>
    <t>№ 597 «0 мероприятиях по реализации государственной социальной политики»</t>
  </si>
  <si>
    <t>%</t>
  </si>
  <si>
    <t>единиц</t>
  </si>
  <si>
    <t>№ 598 «0 совершенствовании государственной политики в сфере здравоохранения»</t>
  </si>
  <si>
    <t>случаев на 100 тыс. населения</t>
  </si>
  <si>
    <t>случаев на 1 тыс. родившихся живыми</t>
  </si>
  <si>
    <t>№ 599 «0 мерах по реализации государственной политики в области образования и науки»</t>
  </si>
  <si>
    <t>№ 600 "О мерах по обеспечению граждан РФ доступным и комфортным жильём и повышению качества жилищно-коммунальных услуг"</t>
  </si>
  <si>
    <t>№ 606 «О мерах по реализации демографической политики РФ»</t>
  </si>
  <si>
    <t>промилле</t>
  </si>
  <si>
    <t>№ 602 «Об обеспечении межнационального согласия»</t>
  </si>
  <si>
    <t>Общий коэффициент рождаемости</t>
  </si>
  <si>
    <t>Снижение стоимости 1 кв.м. жилья (первичный рынок)</t>
  </si>
  <si>
    <t>Предоставление земельных участков семьям, имеющим трех и более детей</t>
  </si>
  <si>
    <t>количество семей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</si>
  <si>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</si>
  <si>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Профилактика экстремистской деятельности среди несовершеннолетних и молодежи</t>
  </si>
  <si>
    <t>% по отношению к среднеобластной</t>
  </si>
  <si>
    <t>Средняя заработная плата работников учреждений физической культуры и спорта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</si>
  <si>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</si>
  <si>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продукции обрабатывающих отраслей в общем объеме отгруженных товаров собственного производства, выполненных работ и услуг по основным видам деятельности</t>
  </si>
  <si>
    <t>тыс. рублей на 1 работающего</t>
  </si>
  <si>
    <t>Производительность труда в среднем по экономике города</t>
  </si>
  <si>
    <t>Средняя заработная плата социальных работников</t>
  </si>
  <si>
    <t>Средняя заработная плата педагогических работников в учреждениях социального обслуживания населения</t>
  </si>
  <si>
    <t>Средняя заработная плата среднего медицинского персонала в учреждениях социального обслуживания населения</t>
  </si>
  <si>
    <t>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</t>
  </si>
  <si>
    <t>Удельный вес численности учителей в возрасте до 30 лет в общей численности учителей общеобразовательных организаций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</si>
  <si>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</si>
  <si>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Средняя заработная плата педагогических работников учреждений дополнительного образования</t>
  </si>
  <si>
    <r>
      <t xml:space="preserve">Соотношение средней заработной платы </t>
    </r>
    <r>
      <rPr>
        <b/>
        <sz val="13"/>
        <color indexed="8"/>
        <rFont val="Times New Roman"/>
        <family val="1"/>
      </rPr>
      <t>среднего медицинского</t>
    </r>
    <r>
      <rPr>
        <sz val="13"/>
        <color indexed="8"/>
        <rFont val="Times New Roman"/>
        <family val="1"/>
      </rPr>
      <t xml:space="preserve"> (фармацевтического) персонала (персонала,         
обеспечивающего предоставление медицинских услуг) и средней заработной платы в Кемеровской области в 2012 -    
2018 годах (агрегированные значения)</t>
    </r>
  </si>
  <si>
    <r>
      <t xml:space="preserve">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</t>
    </r>
  </si>
  <si>
    <t>№ 601 «Об основных направлениях совершенствования системы государственного управления»</t>
  </si>
  <si>
    <t>Заработная плата</t>
  </si>
  <si>
    <t>Культура</t>
  </si>
  <si>
    <t>Увеличение доли публичных библиотек, подключенных к сети «Интернет», в общем количестве библиотек муниципального образования</t>
  </si>
  <si>
    <t>Увеличение доли представленных зрителю музейных предметов в общем количестве музейных предметов основного фонда</t>
  </si>
  <si>
    <t xml:space="preserve">Увеличение доли музеев, имеющих собственный сайт в сети «Интернет» </t>
  </si>
  <si>
    <t>Увеличение численности участников платных культурно – досуговых мероприятий</t>
  </si>
  <si>
    <t>Число посетителей на платной основе составило 994418 человек, что на 0,3% больше в сравнении с 2012 годом и превышает плановые показатели. Высокое значение показателя удалось достичь благодаря расширению спектра платных услуг.</t>
  </si>
  <si>
    <t xml:space="preserve">Увеличение количества стипендиатов муниципальной стипендии Главы Беловского городского округа среди выдающихся деятелей культуры и искусства, молодых талантливых авторов, юных талантов </t>
  </si>
  <si>
    <t>человек</t>
  </si>
  <si>
    <t>Увеличение средней суммы грантов Главы Беловского городского округа для поддержки творческих проектов сферы культуры</t>
  </si>
  <si>
    <t>тыс. рублей</t>
  </si>
  <si>
    <t>В 2013 году 70 человек обучились на курсах повышения квалификации.</t>
  </si>
  <si>
    <t>% прироста по сравнению с предыдущим годом</t>
  </si>
  <si>
    <t>Увеличение количества посещений культурно – досуговых мероприятий</t>
  </si>
  <si>
    <t>Увеличение посещаемости музейных учреждений</t>
  </si>
  <si>
    <t>Обеспеченность  населения врачами</t>
  </si>
  <si>
    <t>на 10 тыс. населения</t>
  </si>
  <si>
    <t>Доля врачей первичного звена от общего числа врачей</t>
  </si>
  <si>
    <t>Значение                              (проведенные мероприятия)                                                             в 2013 году</t>
  </si>
  <si>
    <t>Доля пациентов, доставленных по экстренным показаниям, от общего числа пациентов, пролеченных в стационарных условиях</t>
  </si>
  <si>
    <t>Развитие и сохранение кадрового потенциала учреждений культуры</t>
  </si>
  <si>
    <t>Управлением по делам молодежи г.Белово проведена работа по формированию позитивного отношения к традициям и вероисповеданию представителей различных национальных сообществ; проводятся предупредительно-профилактические мероприятия по недопущению вовлечения молодежи в экстремистскую деятельность; развитию системы патриотического, военно-патриотического и физического воспитания подрастающего поколения в учебных заведениях, по месту жительства, организации доступного досуга.                                                                                     Т.е: были проведены: городские спартакиады, выездные конференции, туристические слеты, городские конкурсы, встречи Главы города со студентами, встречи членов Совета Ветеранов с учениками образовательных учреждений, студентами и т.п.</t>
  </si>
  <si>
    <t>% роста (снижения) по сравнению с предыдущим годом</t>
  </si>
  <si>
    <t>Материнская смертность</t>
  </si>
  <si>
    <t>случаев на 100 тыс. родившихся живыми</t>
  </si>
  <si>
    <r>
      <t xml:space="preserve">случаев на 100 тыс. родившихся живыми в </t>
    </r>
    <r>
      <rPr>
        <b/>
        <sz val="13"/>
        <color indexed="8"/>
        <rFont val="Times New Roman"/>
        <family val="1"/>
      </rPr>
      <t>2012</t>
    </r>
    <r>
      <rPr>
        <sz val="13"/>
        <color indexed="8"/>
        <rFont val="Times New Roman"/>
        <family val="1"/>
      </rPr>
      <t xml:space="preserve"> году</t>
    </r>
  </si>
  <si>
    <r>
      <rPr>
        <b/>
        <sz val="13"/>
        <color indexed="8"/>
        <rFont val="Times New Roman"/>
        <family val="1"/>
      </rPr>
      <t>план 2013 года</t>
    </r>
    <r>
      <rPr>
        <sz val="13"/>
        <color indexed="8"/>
        <rFont val="Times New Roman"/>
        <family val="1"/>
      </rPr>
      <t xml:space="preserve"> (случаев на 100 тыс. населения)</t>
    </r>
  </si>
  <si>
    <r>
      <rPr>
        <b/>
        <sz val="13"/>
        <color indexed="8"/>
        <rFont val="Times New Roman"/>
        <family val="1"/>
      </rPr>
      <t xml:space="preserve">план 2013 года </t>
    </r>
    <r>
      <rPr>
        <sz val="13"/>
        <color indexed="8"/>
        <rFont val="Times New Roman"/>
        <family val="1"/>
      </rPr>
      <t>(случаев на 100 тыс. населения)</t>
    </r>
  </si>
  <si>
    <r>
      <rPr>
        <b/>
        <sz val="13"/>
        <color indexed="8"/>
        <rFont val="Times New Roman"/>
        <family val="1"/>
      </rPr>
      <t>план 2013 года</t>
    </r>
    <r>
      <rPr>
        <sz val="13"/>
        <color indexed="8"/>
        <rFont val="Times New Roman"/>
        <family val="1"/>
      </rPr>
      <t xml:space="preserve"> (случаев на 1 тыс. родившихся живыми)</t>
    </r>
  </si>
  <si>
    <r>
      <rPr>
        <b/>
        <sz val="13"/>
        <color indexed="8"/>
        <rFont val="Times New Roman"/>
        <family val="1"/>
      </rPr>
      <t>план 2013 года</t>
    </r>
    <r>
      <rPr>
        <sz val="13"/>
        <color indexed="8"/>
        <rFont val="Times New Roman"/>
        <family val="1"/>
      </rPr>
      <t xml:space="preserve">                       (на 10 тыс. населения)</t>
    </r>
  </si>
  <si>
    <r>
      <rPr>
        <b/>
        <sz val="13"/>
        <color indexed="8"/>
        <rFont val="Times New Roman"/>
        <family val="1"/>
      </rPr>
      <t>план 2013 года</t>
    </r>
    <r>
      <rPr>
        <sz val="13"/>
        <color indexed="8"/>
        <rFont val="Times New Roman"/>
        <family val="1"/>
      </rPr>
      <t xml:space="preserve">                       (%)</t>
    </r>
  </si>
  <si>
    <r>
      <rPr>
        <b/>
        <sz val="13"/>
        <color indexed="8"/>
        <rFont val="Times New Roman"/>
        <family val="1"/>
      </rPr>
      <t>план 2013 года</t>
    </r>
    <r>
      <rPr>
        <sz val="13"/>
        <color indexed="8"/>
        <rFont val="Times New Roman"/>
        <family val="1"/>
      </rPr>
      <t xml:space="preserve">                       (случаев на 100 тыс. родившихся живыми)</t>
    </r>
  </si>
  <si>
    <r>
      <rPr>
        <b/>
        <sz val="13"/>
        <color indexed="8"/>
        <rFont val="Times New Roman"/>
        <family val="1"/>
      </rPr>
      <t xml:space="preserve">план 2013 года  </t>
    </r>
    <r>
      <rPr>
        <sz val="13"/>
        <color indexed="8"/>
        <rFont val="Times New Roman"/>
        <family val="1"/>
      </rPr>
      <t xml:space="preserve">                     (%)</t>
    </r>
  </si>
  <si>
    <t>ВЫПОЛНЕНИЕ  УКАЗОВ  ПРЕЗИДЕНТА  РФ  В.В. ПУТИНА  №№596-606                                                                                       В  БЕЛОВСКОМ  ГОРОДСКОМ  ОКРУГЕ</t>
  </si>
  <si>
    <t>% в 2012 году</t>
  </si>
  <si>
    <r>
      <t xml:space="preserve">Соотношение средней заработной платы </t>
    </r>
    <r>
      <rPr>
        <b/>
        <sz val="13"/>
        <color indexed="8"/>
        <rFont val="Times New Roman"/>
        <family val="1"/>
      </rPr>
      <t>врачей и</t>
    </r>
    <r>
      <rPr>
        <sz val="13"/>
        <color indexed="8"/>
        <rFont val="Times New Roman"/>
        <family val="1"/>
      </rPr>
      <t xml:space="preserve">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</t>
    </r>
  </si>
  <si>
    <t>В целях сокращения административных барьеров при оформлении прав на земельные участки с 2008 года в МУ "Комитет по земельным ресурсам и муниципальному имуществу города Белово" работает служба "одного окна".                                                                                                                                                                        Планируется открытие МФЦ в 2015-2016гг.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</si>
</sst>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64" fontId="40" fillId="33" borderId="18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4" fontId="42" fillId="33" borderId="18" xfId="0" applyNumberFormat="1" applyFont="1" applyFill="1" applyBorder="1" applyAlignment="1">
      <alignment horizontal="center" vertical="center" wrapText="1"/>
    </xf>
    <xf numFmtId="164" fontId="42" fillId="33" borderId="20" xfId="0" applyNumberFormat="1" applyFont="1" applyFill="1" applyBorder="1" applyAlignment="1">
      <alignment horizontal="center" vertical="center" wrapText="1"/>
    </xf>
    <xf numFmtId="165" fontId="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40" fillId="33" borderId="20" xfId="0" applyNumberFormat="1" applyFont="1" applyFill="1" applyBorder="1" applyAlignment="1">
      <alignment horizontal="center" vertical="center" wrapText="1"/>
    </xf>
    <xf numFmtId="3" fontId="40" fillId="33" borderId="18" xfId="0" applyNumberFormat="1" applyFont="1" applyFill="1" applyBorder="1" applyAlignment="1">
      <alignment horizontal="center" vertical="center" wrapText="1"/>
    </xf>
    <xf numFmtId="3" fontId="42" fillId="33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10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center" vertical="center" wrapText="1"/>
    </xf>
    <xf numFmtId="1" fontId="40" fillId="33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21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" fontId="40" fillId="33" borderId="20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1" fontId="40" fillId="0" borderId="18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40" fillId="33" borderId="22" xfId="0" applyFont="1" applyFill="1" applyBorder="1" applyAlignment="1">
      <alignment horizontal="left" vertical="top" wrapText="1"/>
    </xf>
    <xf numFmtId="0" fontId="40" fillId="33" borderId="23" xfId="0" applyFont="1" applyFill="1" applyBorder="1" applyAlignment="1">
      <alignment horizontal="center" vertical="center" wrapText="1"/>
    </xf>
    <xf numFmtId="165" fontId="42" fillId="33" borderId="18" xfId="0" applyNumberFormat="1" applyFont="1" applyFill="1" applyBorder="1" applyAlignment="1">
      <alignment horizontal="center" vertical="center" wrapText="1"/>
    </xf>
    <xf numFmtId="4" fontId="42" fillId="33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left" vertical="top" wrapText="1"/>
    </xf>
    <xf numFmtId="0" fontId="40" fillId="33" borderId="24" xfId="0" applyFont="1" applyFill="1" applyBorder="1" applyAlignment="1">
      <alignment horizontal="left" vertical="top" wrapText="1"/>
    </xf>
    <xf numFmtId="0" fontId="40" fillId="33" borderId="25" xfId="0" applyFont="1" applyFill="1" applyBorder="1" applyAlignment="1">
      <alignment horizontal="left" vertical="top" wrapText="1"/>
    </xf>
    <xf numFmtId="0" fontId="43" fillId="33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>
      <alignment horizontal="center" vertical="center" wrapText="1"/>
    </xf>
    <xf numFmtId="164" fontId="42" fillId="0" borderId="18" xfId="0" applyNumberFormat="1" applyFont="1" applyFill="1" applyBorder="1" applyAlignment="1">
      <alignment horizontal="center" vertical="center" wrapText="1"/>
    </xf>
    <xf numFmtId="164" fontId="40" fillId="0" borderId="18" xfId="0" applyNumberFormat="1" applyFont="1" applyFill="1" applyBorder="1" applyAlignment="1">
      <alignment horizontal="center" vertical="center" wrapText="1"/>
    </xf>
    <xf numFmtId="3" fontId="42" fillId="33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 wrapText="1"/>
    </xf>
    <xf numFmtId="0" fontId="40" fillId="33" borderId="21" xfId="0" applyFont="1" applyFill="1" applyBorder="1" applyAlignment="1">
      <alignment horizontal="left" vertical="top" wrapText="1"/>
    </xf>
    <xf numFmtId="0" fontId="40" fillId="33" borderId="24" xfId="0" applyFont="1" applyFill="1" applyBorder="1" applyAlignment="1">
      <alignment horizontal="left" vertical="top" wrapText="1"/>
    </xf>
    <xf numFmtId="0" fontId="40" fillId="33" borderId="25" xfId="0" applyFont="1" applyFill="1" applyBorder="1" applyAlignment="1">
      <alignment horizontal="left" vertical="top" wrapText="1"/>
    </xf>
    <xf numFmtId="0" fontId="40" fillId="33" borderId="30" xfId="0" applyFont="1" applyFill="1" applyBorder="1" applyAlignment="1">
      <alignment horizontal="left" vertical="top" wrapText="1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left" vertical="top" wrapText="1"/>
    </xf>
    <xf numFmtId="0" fontId="40" fillId="33" borderId="29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40" fillId="33" borderId="38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top" wrapText="1"/>
    </xf>
    <xf numFmtId="0" fontId="40" fillId="33" borderId="41" xfId="0" applyFont="1" applyFill="1" applyBorder="1" applyAlignment="1">
      <alignment horizontal="center" vertical="top" wrapText="1"/>
    </xf>
    <xf numFmtId="0" fontId="40" fillId="33" borderId="42" xfId="0" applyFont="1" applyFill="1" applyBorder="1" applyAlignment="1">
      <alignment horizontal="center" vertical="top" wrapText="1"/>
    </xf>
    <xf numFmtId="0" fontId="40" fillId="33" borderId="4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ценка для  комплексных программ -2007 г.-для област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PageLayoutView="0" workbookViewId="0" topLeftCell="A1">
      <pane xSplit="3" ySplit="2" topLeftCell="D7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9" sqref="A79:C79"/>
    </sheetView>
  </sheetViews>
  <sheetFormatPr defaultColWidth="9.140625" defaultRowHeight="15" outlineLevelCol="1"/>
  <cols>
    <col min="1" max="1" width="46.140625" style="20" customWidth="1"/>
    <col min="2" max="2" width="24.00390625" style="1" customWidth="1"/>
    <col min="3" max="3" width="36.28125" style="1" customWidth="1"/>
    <col min="4" max="4" width="24.7109375" style="1" hidden="1" customWidth="1" outlineLevel="1"/>
    <col min="5" max="5" width="9.140625" style="1" customWidth="1" collapsed="1"/>
    <col min="6" max="16384" width="9.140625" style="1" customWidth="1"/>
  </cols>
  <sheetData>
    <row r="1" spans="1:3" ht="82.5" customHeight="1" thickBot="1">
      <c r="A1" s="61" t="s">
        <v>81</v>
      </c>
      <c r="B1" s="61"/>
      <c r="C1" s="61"/>
    </row>
    <row r="2" spans="1:4" ht="69" customHeight="1" thickBot="1">
      <c r="A2" s="3" t="s">
        <v>0</v>
      </c>
      <c r="B2" s="4" t="s">
        <v>14</v>
      </c>
      <c r="C2" s="5" t="s">
        <v>66</v>
      </c>
      <c r="D2" s="1">
        <v>2012</v>
      </c>
    </row>
    <row r="3" spans="1:3" ht="36" customHeight="1" thickBot="1">
      <c r="A3" s="64" t="s">
        <v>1</v>
      </c>
      <c r="B3" s="65"/>
      <c r="C3" s="66"/>
    </row>
    <row r="4" spans="1:3" ht="34.5" customHeight="1">
      <c r="A4" s="44" t="s">
        <v>2</v>
      </c>
      <c r="B4" s="6" t="s">
        <v>17</v>
      </c>
      <c r="C4" s="13">
        <v>500</v>
      </c>
    </row>
    <row r="5" spans="1:3" ht="33.75" customHeight="1">
      <c r="A5" s="2" t="s">
        <v>13</v>
      </c>
      <c r="B5" s="7" t="s">
        <v>16</v>
      </c>
      <c r="C5" s="14">
        <f>7000/(66083+7968)*100</f>
        <v>9.452944592240483</v>
      </c>
    </row>
    <row r="6" spans="1:4" s="25" customFormat="1" ht="35.25" customHeight="1">
      <c r="A6" s="21" t="s">
        <v>37</v>
      </c>
      <c r="B6" s="22" t="s">
        <v>36</v>
      </c>
      <c r="C6" s="30">
        <f>(66083000000+7968000000)/65825/1000</f>
        <v>1124.9677174325864</v>
      </c>
      <c r="D6" s="30">
        <f>79227000000/66947/1000</f>
        <v>1183.428682390548</v>
      </c>
    </row>
    <row r="7" spans="1:3" ht="87" customHeight="1" thickBot="1">
      <c r="A7" s="43" t="s">
        <v>35</v>
      </c>
      <c r="B7" s="8" t="s">
        <v>16</v>
      </c>
      <c r="C7" s="15">
        <f>4914526/(31011282+4914526+8376049)*100</f>
        <v>11.093273132997563</v>
      </c>
    </row>
    <row r="8" spans="1:3" ht="36" customHeight="1" thickBot="1">
      <c r="A8" s="67" t="s">
        <v>15</v>
      </c>
      <c r="B8" s="68"/>
      <c r="C8" s="69"/>
    </row>
    <row r="9" spans="1:3" ht="20.25" customHeight="1">
      <c r="A9" s="58" t="s">
        <v>48</v>
      </c>
      <c r="B9" s="59"/>
      <c r="C9" s="60"/>
    </row>
    <row r="10" spans="1:3" ht="24" customHeight="1">
      <c r="A10" s="2" t="s">
        <v>3</v>
      </c>
      <c r="B10" s="7" t="s">
        <v>16</v>
      </c>
      <c r="C10" s="16">
        <f>26981/25215.5/107.6*10000</f>
        <v>99.443908748226</v>
      </c>
    </row>
    <row r="11" spans="1:3" ht="20.25" customHeight="1">
      <c r="A11" s="62" t="s">
        <v>4</v>
      </c>
      <c r="B11" s="8" t="s">
        <v>5</v>
      </c>
      <c r="C11" s="17">
        <v>24147</v>
      </c>
    </row>
    <row r="12" spans="1:3" ht="37.5" customHeight="1">
      <c r="A12" s="63"/>
      <c r="B12" s="7" t="s">
        <v>32</v>
      </c>
      <c r="C12" s="18">
        <f>C11/25002*100</f>
        <v>96.58027357811375</v>
      </c>
    </row>
    <row r="13" spans="1:3" ht="20.25" customHeight="1">
      <c r="A13" s="62" t="s">
        <v>6</v>
      </c>
      <c r="B13" s="8" t="s">
        <v>5</v>
      </c>
      <c r="C13" s="17">
        <v>22346</v>
      </c>
    </row>
    <row r="14" spans="1:3" ht="39.75" customHeight="1">
      <c r="A14" s="63"/>
      <c r="B14" s="7" t="s">
        <v>32</v>
      </c>
      <c r="C14" s="23">
        <f>C13/25002*100</f>
        <v>89.37684985201184</v>
      </c>
    </row>
    <row r="15" spans="1:3" ht="18.75" customHeight="1">
      <c r="A15" s="54" t="s">
        <v>44</v>
      </c>
      <c r="B15" s="7" t="s">
        <v>5</v>
      </c>
      <c r="C15" s="17">
        <v>17962</v>
      </c>
    </row>
    <row r="16" spans="1:3" ht="39.75" customHeight="1">
      <c r="A16" s="55"/>
      <c r="B16" s="7" t="s">
        <v>32</v>
      </c>
      <c r="C16" s="29">
        <f>C15/25002*100</f>
        <v>71.84225261979041</v>
      </c>
    </row>
    <row r="17" spans="1:3" ht="36" customHeight="1">
      <c r="A17" s="52" t="s">
        <v>7</v>
      </c>
      <c r="B17" s="22" t="s">
        <v>5</v>
      </c>
      <c r="C17" s="31">
        <v>12720</v>
      </c>
    </row>
    <row r="18" spans="1:3" ht="35.25" customHeight="1">
      <c r="A18" s="53"/>
      <c r="B18" s="22" t="s">
        <v>32</v>
      </c>
      <c r="C18" s="32">
        <f>C17/25002*100</f>
        <v>50.87592992560596</v>
      </c>
    </row>
    <row r="19" spans="1:3" ht="168.75" customHeight="1">
      <c r="A19" s="26" t="s">
        <v>83</v>
      </c>
      <c r="B19" s="27" t="s">
        <v>32</v>
      </c>
      <c r="C19" s="33">
        <v>156.7</v>
      </c>
    </row>
    <row r="20" spans="1:3" ht="120" customHeight="1">
      <c r="A20" s="26" t="s">
        <v>45</v>
      </c>
      <c r="B20" s="27" t="s">
        <v>32</v>
      </c>
      <c r="C20" s="33">
        <v>75.6</v>
      </c>
    </row>
    <row r="21" spans="1:3" ht="120" customHeight="1">
      <c r="A21" s="26" t="s">
        <v>46</v>
      </c>
      <c r="B21" s="27" t="s">
        <v>32</v>
      </c>
      <c r="C21" s="33">
        <v>50.1</v>
      </c>
    </row>
    <row r="22" spans="1:3" ht="22.5" customHeight="1">
      <c r="A22" s="54" t="s">
        <v>38</v>
      </c>
      <c r="B22" s="8" t="s">
        <v>5</v>
      </c>
      <c r="C22" s="17">
        <v>12356</v>
      </c>
    </row>
    <row r="23" spans="1:3" ht="33.75" customHeight="1">
      <c r="A23" s="55"/>
      <c r="B23" s="7" t="s">
        <v>32</v>
      </c>
      <c r="C23" s="18">
        <f>C22/25002*100</f>
        <v>49.4200463962883</v>
      </c>
    </row>
    <row r="24" spans="1:3" ht="23.25" customHeight="1">
      <c r="A24" s="54" t="s">
        <v>39</v>
      </c>
      <c r="B24" s="7" t="s">
        <v>5</v>
      </c>
      <c r="C24" s="18">
        <v>15930</v>
      </c>
    </row>
    <row r="25" spans="1:3" ht="44.25" customHeight="1">
      <c r="A25" s="55"/>
      <c r="B25" s="7" t="s">
        <v>32</v>
      </c>
      <c r="C25" s="18">
        <f>C24/25002*100</f>
        <v>63.714902807775374</v>
      </c>
    </row>
    <row r="26" spans="1:3" ht="21" customHeight="1">
      <c r="A26" s="54" t="s">
        <v>40</v>
      </c>
      <c r="B26" s="7" t="s">
        <v>5</v>
      </c>
      <c r="C26" s="18">
        <v>13492</v>
      </c>
    </row>
    <row r="27" spans="1:3" ht="44.25" customHeight="1">
      <c r="A27" s="55"/>
      <c r="B27" s="7" t="s">
        <v>32</v>
      </c>
      <c r="C27" s="18">
        <f>C26/25002*100</f>
        <v>53.96368290536757</v>
      </c>
    </row>
    <row r="28" spans="1:3" ht="35.25" customHeight="1">
      <c r="A28" s="54" t="s">
        <v>33</v>
      </c>
      <c r="B28" s="7" t="s">
        <v>5</v>
      </c>
      <c r="C28" s="19">
        <v>12140</v>
      </c>
    </row>
    <row r="29" spans="1:3" ht="35.25" customHeight="1">
      <c r="A29" s="55"/>
      <c r="B29" s="7" t="s">
        <v>32</v>
      </c>
      <c r="C29" s="19">
        <f>C28/25002*100</f>
        <v>48.55611551075914</v>
      </c>
    </row>
    <row r="30" spans="1:3" ht="18.75" customHeight="1">
      <c r="A30" s="76" t="s">
        <v>49</v>
      </c>
      <c r="B30" s="77"/>
      <c r="C30" s="78"/>
    </row>
    <row r="31" spans="1:3" ht="69.75" customHeight="1">
      <c r="A31" s="43" t="s">
        <v>50</v>
      </c>
      <c r="B31" s="8" t="s">
        <v>16</v>
      </c>
      <c r="C31" s="40">
        <v>83.3</v>
      </c>
    </row>
    <row r="32" spans="1:3" ht="54.75" customHeight="1">
      <c r="A32" s="43" t="s">
        <v>51</v>
      </c>
      <c r="B32" s="8" t="s">
        <v>16</v>
      </c>
      <c r="C32" s="19">
        <v>85</v>
      </c>
    </row>
    <row r="33" spans="1:3" ht="35.25" customHeight="1">
      <c r="A33" s="43" t="s">
        <v>52</v>
      </c>
      <c r="B33" s="8" t="s">
        <v>16</v>
      </c>
      <c r="C33" s="19">
        <v>100</v>
      </c>
    </row>
    <row r="34" spans="1:3" ht="163.5" customHeight="1">
      <c r="A34" s="43" t="s">
        <v>53</v>
      </c>
      <c r="B34" s="8"/>
      <c r="C34" s="19" t="s">
        <v>54</v>
      </c>
    </row>
    <row r="35" spans="1:3" ht="101.25" customHeight="1">
      <c r="A35" s="43" t="s">
        <v>55</v>
      </c>
      <c r="B35" s="8" t="s">
        <v>56</v>
      </c>
      <c r="C35" s="19">
        <v>6</v>
      </c>
    </row>
    <row r="36" spans="1:3" ht="68.25" customHeight="1">
      <c r="A36" s="43" t="s">
        <v>57</v>
      </c>
      <c r="B36" s="8" t="s">
        <v>58</v>
      </c>
      <c r="C36" s="19">
        <v>790</v>
      </c>
    </row>
    <row r="37" spans="1:3" ht="53.25" customHeight="1">
      <c r="A37" s="43" t="s">
        <v>61</v>
      </c>
      <c r="B37" s="8" t="s">
        <v>60</v>
      </c>
      <c r="C37" s="40">
        <v>0.4</v>
      </c>
    </row>
    <row r="38" spans="1:3" ht="68.25" customHeight="1">
      <c r="A38" s="43" t="s">
        <v>62</v>
      </c>
      <c r="B38" s="8" t="s">
        <v>60</v>
      </c>
      <c r="C38" s="41">
        <v>0.43</v>
      </c>
    </row>
    <row r="39" spans="1:3" ht="54.75" customHeight="1" thickBot="1">
      <c r="A39" s="38" t="s">
        <v>68</v>
      </c>
      <c r="B39" s="39"/>
      <c r="C39" s="51" t="s">
        <v>59</v>
      </c>
    </row>
    <row r="40" spans="1:3" ht="33" customHeight="1" thickBot="1">
      <c r="A40" s="67" t="s">
        <v>18</v>
      </c>
      <c r="B40" s="68"/>
      <c r="C40" s="69"/>
    </row>
    <row r="41" spans="1:3" ht="35.25" customHeight="1">
      <c r="A41" s="57" t="s">
        <v>8</v>
      </c>
      <c r="B41" s="6" t="s">
        <v>19</v>
      </c>
      <c r="C41" s="34">
        <v>710.5</v>
      </c>
    </row>
    <row r="42" spans="1:3" ht="59.25" customHeight="1">
      <c r="A42" s="56"/>
      <c r="B42" s="6" t="s">
        <v>70</v>
      </c>
      <c r="C42" s="48">
        <f>C41/853.2*100</f>
        <v>83.27473042662915</v>
      </c>
    </row>
    <row r="43" spans="1:3" ht="59.25" customHeight="1">
      <c r="A43" s="55"/>
      <c r="B43" s="6" t="s">
        <v>74</v>
      </c>
      <c r="C43" s="48">
        <v>730</v>
      </c>
    </row>
    <row r="44" spans="1:3" ht="36" customHeight="1">
      <c r="A44" s="54" t="s">
        <v>9</v>
      </c>
      <c r="B44" s="6" t="s">
        <v>19</v>
      </c>
      <c r="C44" s="24">
        <v>230.8</v>
      </c>
    </row>
    <row r="45" spans="1:3" ht="61.5" customHeight="1">
      <c r="A45" s="56"/>
      <c r="B45" s="6" t="s">
        <v>70</v>
      </c>
      <c r="C45" s="49">
        <f>C44/233.1*100</f>
        <v>99.01329901329902</v>
      </c>
    </row>
    <row r="46" spans="1:3" ht="61.5" customHeight="1">
      <c r="A46" s="55"/>
      <c r="B46" s="6" t="s">
        <v>74</v>
      </c>
      <c r="C46" s="49">
        <v>220.9</v>
      </c>
    </row>
    <row r="47" spans="1:3" ht="34.5" customHeight="1">
      <c r="A47" s="54" t="s">
        <v>10</v>
      </c>
      <c r="B47" s="6" t="s">
        <v>19</v>
      </c>
      <c r="C47" s="24">
        <v>30.4</v>
      </c>
    </row>
    <row r="48" spans="1:3" ht="57" customHeight="1">
      <c r="A48" s="56"/>
      <c r="B48" s="6" t="s">
        <v>70</v>
      </c>
      <c r="C48" s="49">
        <f>C47/40.7*100</f>
        <v>74.69287469287468</v>
      </c>
    </row>
    <row r="49" spans="1:3" ht="57" customHeight="1">
      <c r="A49" s="55"/>
      <c r="B49" s="6" t="s">
        <v>74</v>
      </c>
      <c r="C49" s="49">
        <v>30</v>
      </c>
    </row>
    <row r="50" spans="1:3" ht="36.75" customHeight="1">
      <c r="A50" s="54" t="s">
        <v>11</v>
      </c>
      <c r="B50" s="6" t="s">
        <v>19</v>
      </c>
      <c r="C50" s="24">
        <v>25.8</v>
      </c>
    </row>
    <row r="51" spans="1:3" ht="59.25" customHeight="1">
      <c r="A51" s="56"/>
      <c r="B51" s="7" t="s">
        <v>70</v>
      </c>
      <c r="C51" s="49">
        <f>C50/21.9*100</f>
        <v>117.8082191780822</v>
      </c>
    </row>
    <row r="52" spans="1:3" ht="59.25" customHeight="1">
      <c r="A52" s="55"/>
      <c r="B52" s="7" t="s">
        <v>75</v>
      </c>
      <c r="C52" s="49">
        <v>11</v>
      </c>
    </row>
    <row r="53" spans="1:3" ht="39" customHeight="1">
      <c r="A53" s="54" t="s">
        <v>12</v>
      </c>
      <c r="B53" s="9" t="s">
        <v>20</v>
      </c>
      <c r="C53" s="42">
        <v>4.8</v>
      </c>
    </row>
    <row r="54" spans="1:3" ht="53.25" customHeight="1">
      <c r="A54" s="56"/>
      <c r="B54" s="7" t="s">
        <v>70</v>
      </c>
      <c r="C54" s="50">
        <f>C53/6.2*100</f>
        <v>77.41935483870968</v>
      </c>
    </row>
    <row r="55" spans="1:3" ht="53.25" customHeight="1">
      <c r="A55" s="55"/>
      <c r="B55" s="7" t="s">
        <v>76</v>
      </c>
      <c r="C55" s="50">
        <v>8.9</v>
      </c>
    </row>
    <row r="56" spans="1:3" ht="26.25" customHeight="1">
      <c r="A56" s="54" t="s">
        <v>63</v>
      </c>
      <c r="B56" s="7" t="s">
        <v>64</v>
      </c>
      <c r="C56" s="42">
        <v>24.7</v>
      </c>
    </row>
    <row r="57" spans="1:3" ht="55.5" customHeight="1">
      <c r="A57" s="56"/>
      <c r="B57" s="8" t="s">
        <v>70</v>
      </c>
      <c r="C57" s="42">
        <f>C56/25*100</f>
        <v>98.8</v>
      </c>
    </row>
    <row r="58" spans="1:3" ht="55.5" customHeight="1">
      <c r="A58" s="55"/>
      <c r="B58" s="8" t="s">
        <v>77</v>
      </c>
      <c r="C58" s="42">
        <v>42.7</v>
      </c>
    </row>
    <row r="59" spans="1:3" ht="20.25" customHeight="1">
      <c r="A59" s="54" t="s">
        <v>65</v>
      </c>
      <c r="B59" s="8" t="s">
        <v>16</v>
      </c>
      <c r="C59" s="50">
        <v>53</v>
      </c>
    </row>
    <row r="60" spans="1:3" ht="54.75" customHeight="1">
      <c r="A60" s="56"/>
      <c r="B60" s="8" t="s">
        <v>70</v>
      </c>
      <c r="C60" s="50">
        <f>C59/48.6*100</f>
        <v>109.05349794238684</v>
      </c>
    </row>
    <row r="61" spans="1:3" ht="54.75" customHeight="1">
      <c r="A61" s="55"/>
      <c r="B61" s="8" t="s">
        <v>78</v>
      </c>
      <c r="C61" s="50">
        <v>59</v>
      </c>
    </row>
    <row r="62" spans="1:3" ht="54.75" customHeight="1">
      <c r="A62" s="54" t="s">
        <v>71</v>
      </c>
      <c r="B62" s="8" t="s">
        <v>72</v>
      </c>
      <c r="C62" s="50">
        <v>53.4</v>
      </c>
    </row>
    <row r="63" spans="1:3" ht="54.75" customHeight="1">
      <c r="A63" s="56"/>
      <c r="B63" s="8" t="s">
        <v>73</v>
      </c>
      <c r="C63" s="32">
        <v>0</v>
      </c>
    </row>
    <row r="64" spans="1:3" ht="54.75" customHeight="1">
      <c r="A64" s="55"/>
      <c r="B64" s="8" t="s">
        <v>79</v>
      </c>
      <c r="C64" s="50">
        <v>14.3</v>
      </c>
    </row>
    <row r="65" spans="1:3" ht="20.25" customHeight="1">
      <c r="A65" s="54" t="s">
        <v>67</v>
      </c>
      <c r="B65" s="8" t="s">
        <v>16</v>
      </c>
      <c r="C65" s="42">
        <v>84.1</v>
      </c>
    </row>
    <row r="66" spans="1:3" ht="67.5" customHeight="1">
      <c r="A66" s="56"/>
      <c r="B66" s="8" t="s">
        <v>82</v>
      </c>
      <c r="C66" s="42">
        <v>85.9</v>
      </c>
    </row>
    <row r="67" spans="1:3" ht="67.5" customHeight="1" thickBot="1">
      <c r="A67" s="79"/>
      <c r="B67" s="39" t="s">
        <v>80</v>
      </c>
      <c r="C67" s="47">
        <v>63.8</v>
      </c>
    </row>
    <row r="68" spans="1:3" ht="33" customHeight="1" thickBot="1">
      <c r="A68" s="70" t="s">
        <v>21</v>
      </c>
      <c r="B68" s="71"/>
      <c r="C68" s="72"/>
    </row>
    <row r="69" spans="1:3" ht="104.25" customHeight="1">
      <c r="A69" s="2" t="s">
        <v>41</v>
      </c>
      <c r="B69" s="7" t="s">
        <v>16</v>
      </c>
      <c r="C69" s="10">
        <v>98</v>
      </c>
    </row>
    <row r="70" spans="1:3" ht="106.5" customHeight="1">
      <c r="A70" s="2" t="s">
        <v>30</v>
      </c>
      <c r="B70" s="7" t="s">
        <v>16</v>
      </c>
      <c r="C70" s="11">
        <v>61.1</v>
      </c>
    </row>
    <row r="71" spans="1:3" s="25" customFormat="1" ht="66">
      <c r="A71" s="21" t="s">
        <v>42</v>
      </c>
      <c r="B71" s="22" t="s">
        <v>16</v>
      </c>
      <c r="C71" s="24">
        <v>10</v>
      </c>
    </row>
    <row r="72" spans="1:3" s="25" customFormat="1" ht="99.75" customHeight="1" thickBot="1">
      <c r="A72" s="26" t="s">
        <v>43</v>
      </c>
      <c r="B72" s="27" t="s">
        <v>16</v>
      </c>
      <c r="C72" s="28">
        <v>34.8</v>
      </c>
    </row>
    <row r="73" spans="1:3" ht="36" customHeight="1" thickBot="1">
      <c r="A73" s="70" t="s">
        <v>22</v>
      </c>
      <c r="B73" s="71"/>
      <c r="C73" s="72"/>
    </row>
    <row r="74" spans="1:3" ht="38.25" customHeight="1">
      <c r="A74" s="2" t="s">
        <v>27</v>
      </c>
      <c r="B74" s="7" t="s">
        <v>5</v>
      </c>
      <c r="C74" s="19">
        <v>30600</v>
      </c>
    </row>
    <row r="75" spans="1:3" ht="38.25" customHeight="1">
      <c r="A75" s="2" t="s">
        <v>28</v>
      </c>
      <c r="B75" s="7" t="s">
        <v>29</v>
      </c>
      <c r="C75" s="19">
        <v>4</v>
      </c>
    </row>
    <row r="76" spans="1:3" ht="104.25" customHeight="1" thickBot="1">
      <c r="A76" s="2" t="s">
        <v>34</v>
      </c>
      <c r="B76" s="7" t="s">
        <v>16</v>
      </c>
      <c r="C76" s="12">
        <v>2.02</v>
      </c>
    </row>
    <row r="77" spans="1:3" ht="36" customHeight="1" thickBot="1">
      <c r="A77" s="70" t="s">
        <v>47</v>
      </c>
      <c r="B77" s="71"/>
      <c r="C77" s="72"/>
    </row>
    <row r="78" spans="1:3" ht="72.75" customHeight="1" thickBot="1">
      <c r="A78" s="73" t="s">
        <v>84</v>
      </c>
      <c r="B78" s="74"/>
      <c r="C78" s="75"/>
    </row>
    <row r="79" spans="1:3" ht="30" customHeight="1" thickBot="1">
      <c r="A79" s="67" t="s">
        <v>25</v>
      </c>
      <c r="B79" s="68"/>
      <c r="C79" s="69"/>
    </row>
    <row r="80" spans="1:3" ht="368.25" customHeight="1" thickBot="1">
      <c r="A80" s="45" t="s">
        <v>31</v>
      </c>
      <c r="B80" s="9"/>
      <c r="C80" s="46" t="s">
        <v>69</v>
      </c>
    </row>
    <row r="81" spans="1:3" ht="33" customHeight="1" thickBot="1">
      <c r="A81" s="70" t="s">
        <v>23</v>
      </c>
      <c r="B81" s="71"/>
      <c r="C81" s="72"/>
    </row>
    <row r="82" spans="1:3" ht="17.25" thickBot="1">
      <c r="A82" s="35" t="s">
        <v>26</v>
      </c>
      <c r="B82" s="36" t="s">
        <v>24</v>
      </c>
      <c r="C82" s="37">
        <f>1872/131311*1000</f>
        <v>14.256231389601785</v>
      </c>
    </row>
  </sheetData>
  <sheetProtection/>
  <mergeCells count="29">
    <mergeCell ref="A81:C81"/>
    <mergeCell ref="A79:C79"/>
    <mergeCell ref="A78:C78"/>
    <mergeCell ref="A28:A29"/>
    <mergeCell ref="A22:A23"/>
    <mergeCell ref="A30:C30"/>
    <mergeCell ref="A40:C40"/>
    <mergeCell ref="A68:C68"/>
    <mergeCell ref="A73:C73"/>
    <mergeCell ref="A77:C77"/>
    <mergeCell ref="A50:A52"/>
    <mergeCell ref="A53:A55"/>
    <mergeCell ref="A56:A58"/>
    <mergeCell ref="A59:A61"/>
    <mergeCell ref="A62:A64"/>
    <mergeCell ref="A65:A67"/>
    <mergeCell ref="A15:A16"/>
    <mergeCell ref="A9:C9"/>
    <mergeCell ref="A1:C1"/>
    <mergeCell ref="A13:A14"/>
    <mergeCell ref="A3:C3"/>
    <mergeCell ref="A8:C8"/>
    <mergeCell ref="A11:A12"/>
    <mergeCell ref="A17:A18"/>
    <mergeCell ref="A24:A25"/>
    <mergeCell ref="A26:A27"/>
    <mergeCell ref="A44:A46"/>
    <mergeCell ref="A47:A49"/>
    <mergeCell ref="A41:A43"/>
  </mergeCells>
  <printOptions horizontalCentered="1"/>
  <pageMargins left="0.5905511811023623" right="0.3937007874015748" top="0.5905511811023623" bottom="0.5905511811023623" header="0" footer="0.11811023622047245"/>
  <pageSetup fitToHeight="6" fitToWidth="1" horizontalDpi="180" verticalDpi="180" orientation="portrait" paperSize="9" scale="8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2014-02-17T03:59:56Z</dcterms:modified>
  <cp:category/>
  <cp:version/>
  <cp:contentType/>
  <cp:contentStatus/>
</cp:coreProperties>
</file>